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firstSheet="6" activeTab="6"/>
  </bookViews>
  <sheets>
    <sheet name="nematerTirk. 2016" sheetId="1" r:id="rId1"/>
    <sheet name="pinigu_srautai2016" sheetId="2" r:id="rId2"/>
    <sheet name="VRA2016" sheetId="3" r:id="rId3"/>
    <sheet name="FBA2016" sheetId="4" r:id="rId4"/>
    <sheet name="20pr-4 2016m. " sheetId="5" r:id="rId5"/>
    <sheet name="finansav_sum5 2016" sheetId="6" r:id="rId6"/>
    <sheet name="KT_paj2016" sheetId="7" r:id="rId7"/>
    <sheet name="segment 2016" sheetId="8" r:id="rId8"/>
    <sheet name="atsrg1 2016" sheetId="9" r:id="rId9"/>
    <sheet name="gr.turto_atask4-1 2016" sheetId="10" r:id="rId10"/>
    <sheet name="17-7 per vien.m.2016" sheetId="11" r:id="rId11"/>
    <sheet name="17-8 2016" sheetId="12" r:id="rId12"/>
    <sheet name="17-12 2016" sheetId="13" r:id="rId13"/>
    <sheet name="17-13 2016" sheetId="14" r:id="rId14"/>
    <sheet name="6-1" sheetId="15" r:id="rId15"/>
    <sheet name="6-5" sheetId="16" r:id="rId16"/>
    <sheet name="6-4 2016" sheetId="17" r:id="rId17"/>
    <sheet name="6-6 2016" sheetId="18" r:id="rId18"/>
    <sheet name="ILGAL_turtas 2016" sheetId="19" r:id="rId19"/>
    <sheet name="Lapas1" sheetId="20" r:id="rId20"/>
  </sheets>
  <definedNames>
    <definedName name="_xlnm.Print_Area" localSheetId="2">'VRA2016'!$A$1:$I$61</definedName>
    <definedName name="_xlnm.Print_Titles" localSheetId="4">'20pr-4 2016m. '!$9:$11</definedName>
    <definedName name="_xlnm.Print_Titles" localSheetId="18">'ILGAL_turtas 2016'!$9:$10</definedName>
    <definedName name="_xlnm.Print_Titles" localSheetId="0">'nematerTirk. 2016'!$9:$10</definedName>
    <definedName name="_xlnm.Print_Titles" localSheetId="1">'pinigu_srautai2016'!$17:$18</definedName>
    <definedName name="_xlnm.Print_Titles" localSheetId="2">'VRA2016'!$20:$20</definedName>
  </definedNames>
  <calcPr calcMode="manual" fullCalcOnLoad="1"/>
</workbook>
</file>

<file path=xl/sharedStrings.xml><?xml version="1.0" encoding="utf-8"?>
<sst xmlns="http://schemas.openxmlformats.org/spreadsheetml/2006/main" count="1574" uniqueCount="791">
  <si>
    <t>Finansavimo sumos kt. išlaidoms ir atsargoms</t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</si>
  <si>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</si>
  <si>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INFORMACIJA APIE ĮSIPAREIGOJIMŲ DALĮ (ĮSKAITANT FINANSINĖS NUOMOS (LIZINGO) ĮSIPAREIGOJIMUS) NACIONALINE IR UŽSIENIO VALIUTOMIS</t>
  </si>
  <si>
    <t>Balansinė vertė ataskaitinio laikotarpio pradžioje</t>
  </si>
  <si>
    <t>Balansinė vertė ataskaitinio laikotarpio pabaigoje</t>
  </si>
  <si>
    <t>(Informacijos apie įsipareigojimus pagal jų įvykdymo valiutą pateikimo žemesniojo ir aukštesniojo lygių finansinių ataskaitų aiškinamajame rašte forma)</t>
  </si>
  <si>
    <r>
      <t>13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priedas</t>
    </r>
  </si>
  <si>
    <t>Vyr.buhalterė</t>
  </si>
  <si>
    <t>Laimutė Rapalienė</t>
  </si>
  <si>
    <t>Vyriausioji buhalterė</t>
  </si>
  <si>
    <t xml:space="preserve">             Vyriausioji buhalterė</t>
  </si>
  <si>
    <t xml:space="preserve">                    </t>
  </si>
  <si>
    <t xml:space="preserve">             Direktorė</t>
  </si>
  <si>
    <t xml:space="preserve">           Laimutė Rapalienė</t>
  </si>
  <si>
    <t xml:space="preserve">17-ojo VSAFAS „Finansinis turtas ir </t>
  </si>
  <si>
    <t>finansiniai įsipareigojimai"</t>
  </si>
  <si>
    <t>sis raštas"</t>
  </si>
  <si>
    <t>KAUNO TIRKILIŠKIŲ  MOKYKLA -DARŽELIS</t>
  </si>
  <si>
    <t>KAUNO TIRKILIŠKIŲ  MOKYKLA - DARŽELIS</t>
  </si>
  <si>
    <t>______________KAUNO TIRKILIŠKIŲ MOKYKLA -DARŽELIS_________________________</t>
  </si>
  <si>
    <t>Likutis 2014 m. gruodžio 31 d.</t>
  </si>
  <si>
    <t>KAUNO TIRKILIŠKIŲ MOKYKLA - DARŽELIS</t>
  </si>
  <si>
    <t>KAUNO TIRKILIŠKŲ MOKYKLA- DARŽELIS</t>
  </si>
  <si>
    <t>KAUNO TIRKILIŠKIŲ MOKYKLA</t>
  </si>
  <si>
    <t>(teisės aktais įpareigoto pasirašyti asmens pareigų pavadinimas)</t>
  </si>
  <si>
    <t>(parašas)</t>
  </si>
  <si>
    <t>*Pažymėti ataskaitos laukai nepildomi.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</si>
  <si>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</si>
  <si>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</si>
  <si>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</si>
  <si>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</si>
  <si>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</si>
  <si>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</si>
  <si>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</si>
  <si>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</si>
  <si>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</si>
  <si>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</si>
  <si>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</si>
  <si>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</si>
  <si>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</si>
  <si>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</si>
  <si>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</si>
  <si>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</si>
  <si>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</si>
  <si>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</si>
  <si>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</si>
  <si>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</si>
  <si>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</si>
  <si>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</si>
  <si>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</si>
  <si>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</si>
  <si>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</si>
  <si>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</si>
  <si>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</si>
  <si>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</si>
  <si>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</si>
  <si>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</si>
  <si>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</si>
  <si>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</si>
  <si>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</si>
  <si>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</si>
  <si>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</si>
  <si>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</si>
  <si>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</si>
  <si>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</si>
  <si>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</si>
  <si>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</si>
  <si>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</si>
  <si>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</si>
  <si>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</si>
  <si>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</si>
  <si>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</si>
  <si>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</si>
  <si>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</si>
  <si>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</si>
  <si>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</si>
  <si>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</si>
  <si>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</si>
  <si>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</si>
  <si>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</si>
  <si>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</si>
  <si>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</si>
  <si>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</si>
  <si>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</si>
  <si>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</si>
  <si>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</si>
  <si>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</si>
  <si>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</si>
  <si>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</si>
  <si>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</si>
  <si>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</si>
  <si>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</si>
  <si>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</si>
  <si>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</si>
  <si>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</si>
  <si>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</si>
  <si>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</si>
  <si>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</si>
  <si>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</si>
  <si>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</si>
  <si>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</si>
  <si>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</si>
  <si>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</si>
  <si>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</si>
  <si>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</si>
  <si>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</si>
  <si>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</si>
  <si>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</si>
  <si>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</si>
  <si>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</si>
  <si>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</si>
  <si>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</si>
  <si>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</si>
  <si>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</si>
  <si>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</si>
  <si>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</si>
  <si>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</si>
  <si>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</si>
  <si>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</si>
  <si>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</si>
  <si>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</si>
  <si>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</si>
  <si>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</si>
  <si>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</si>
  <si>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</si>
  <si>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</si>
  <si>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</si>
  <si>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</si>
  <si>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</si>
  <si>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</si>
  <si>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</si>
  <si>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</si>
  <si>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</si>
  <si>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</si>
  <si>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</si>
  <si>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</si>
  <si>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</si>
  <si>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</si>
  <si>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</si>
  <si>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</si>
  <si>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</si>
  <si>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</si>
  <si>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</si>
  <si>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</si>
  <si>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</si>
  <si>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</si>
  <si>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</si>
  <si>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</si>
  <si>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</si>
  <si>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</si>
  <si>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</si>
  <si>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</si>
  <si>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</si>
  <si>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</si>
  <si>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</si>
  <si>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</si>
  <si>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</si>
  <si>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</si>
  <si>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25.</t>
  </si>
  <si>
    <t>Neatlygintinai gautas turtas</t>
  </si>
  <si>
    <t>Finansavimo sumų sumažėjimas dėl turto pardavimo</t>
  </si>
  <si>
    <t>_____________Direktorė________</t>
  </si>
  <si>
    <t>_____Gailutė Jonienė____</t>
  </si>
  <si>
    <t>26.</t>
  </si>
  <si>
    <t>* - Pažymėti ataskaitos laukai nepildomi.</t>
  </si>
  <si>
    <t>**- Kito subjekto sukaupta turto nusidėvėjimo arba nuvertėjimo suma iki perdavimo.</t>
  </si>
  <si>
    <t>Tikroji vertė ataskaitinio laikotarpio pabaigoje (19+20+/-21-22+/-23)</t>
  </si>
  <si>
    <t>Ilgalaikio materialiojo turto likutinė vertė ataskaitinio laikotarpio pabaigoje (5-11-18+ 24)</t>
  </si>
  <si>
    <t>Ilgalaikio materialiojo turto likutinė vertė ataskaitinio laikotarpio pradžioje (1-6-12+19)</t>
  </si>
  <si>
    <r>
      <t>Nuvertėjimo suma ataskaitinio laikotarpio pabaigoje (12+13+14</t>
    </r>
    <r>
      <rPr>
        <b/>
        <strike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-15-16+/-17) </t>
    </r>
  </si>
  <si>
    <t>5-ojo VSAFAS „Pinigų srautų ataskaita“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</si>
  <si>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</si>
  <si>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</si>
  <si>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</si>
  <si>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</si>
  <si>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3</t>
  </si>
  <si>
    <t>Įplaukos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</si>
  <si>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</si>
  <si>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</si>
  <si>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</si>
  <si>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</si>
  <si>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</si>
  <si>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</si>
  <si>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socialinių įmokų</t>
  </si>
  <si>
    <t>Už suteiktas paslaugas iš pirkėjų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</si>
  <si>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</si>
  <si>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</si>
  <si>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</si>
  <si>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</si>
  <si>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</si>
  <si>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</si>
  <si>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</si>
  <si>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</si>
  <si>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Kitiems subjektams</t>
  </si>
  <si>
    <t>Išmokos</t>
  </si>
  <si>
    <t>III.7</t>
  </si>
  <si>
    <t>III.8</t>
  </si>
  <si>
    <t>III.9</t>
  </si>
  <si>
    <t>III.10</t>
  </si>
  <si>
    <t>III.11</t>
  </si>
  <si>
    <t>III.12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</si>
  <si>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</si>
  <si>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</si>
  <si>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</si>
  <si>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</si>
  <si>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</si>
  <si>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</si>
  <si>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</si>
  <si>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IV.3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</si>
  <si>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</si>
  <si>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</si>
  <si>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</si>
  <si>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</si>
  <si>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</si>
  <si>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</si>
  <si>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</si>
  <si>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</si>
  <si>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</si>
  <si>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</si>
  <si>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</si>
  <si>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</si>
  <si>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Direktorė</t>
  </si>
  <si>
    <t>17-ojo VSAFAS „Finansinis turtas ir finansiniai įsipareigojimai“</t>
  </si>
  <si>
    <t>Ilgalaikiai terminuotieji indėliai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</si>
  <si>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</si>
  <si>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</si>
  <si>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</si>
  <si>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</si>
  <si>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</si>
  <si>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</si>
  <si>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</si>
  <si>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</si>
  <si>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</si>
  <si>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</si>
  <si>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</si>
  <si>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</si>
  <si>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</si>
  <si>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</si>
  <si>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</si>
  <si>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</si>
  <si>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</si>
  <si>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</si>
  <si>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</si>
  <si>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</si>
  <si>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</si>
  <si>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</si>
  <si>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</si>
  <si>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</si>
  <si>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</si>
  <si>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</si>
  <si>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</si>
  <si>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</si>
  <si>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</si>
  <si>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</si>
  <si>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</si>
  <si>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</si>
  <si>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</si>
  <si>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</si>
  <si>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</si>
  <si>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</si>
  <si>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</si>
  <si>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</si>
  <si>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</si>
  <si>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</si>
  <si>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</si>
  <si>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</si>
  <si>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</si>
  <si>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</si>
  <si>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</si>
  <si>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</si>
  <si>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</si>
  <si>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</si>
  <si>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</si>
  <si>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</si>
  <si>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</si>
  <si>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</si>
  <si>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</si>
  <si>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</si>
  <si>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</si>
  <si>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</si>
  <si>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</si>
  <si>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</si>
  <si>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</si>
  <si>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</si>
  <si>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tarp jų viešojo sektoriaus subjektams</t>
  </si>
  <si>
    <t>tarp jų kontroliuojamiems ir asocijuotiesiems ne viešojo sektoriaus subjektams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</si>
  <si>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</si>
  <si>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</si>
  <si>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</si>
  <si>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</si>
  <si>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</si>
  <si>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</si>
  <si>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</si>
  <si>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</si>
  <si>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</si>
  <si>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</si>
  <si>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t>Įsipareigojimų dalis valiuta</t>
  </si>
  <si>
    <t>Eurais </t>
  </si>
  <si>
    <t>JAV doleriais </t>
  </si>
  <si>
    <t>Kitomis  </t>
  </si>
  <si>
    <t>Iš viso </t>
  </si>
  <si>
    <t>6-ojo VSAFAS „Finansinių ataskaitų aiškinamasis raštas“</t>
  </si>
  <si>
    <r>
      <t>(Informacijos apie kontroliuojamus, asocijuotuosius ir kitus subjektus pateikimo žemesniojo lygio atskirų finansinių ataskaitų aiškinamajame rašte</t>
    </r>
    <r>
      <rPr>
        <b/>
        <sz val="12"/>
        <rFont val="Times New Roman"/>
        <family val="1"/>
      </rPr>
      <t xml:space="preserve"> forma)</t>
    </r>
  </si>
  <si>
    <t>INFORMACIJA APIE KONTROLIUOJAMUS, ASOCIJUOTUOSIUS IR KITUS SUBJEKTUS *</t>
  </si>
  <si>
    <t>Eil. Nr.    **</t>
  </si>
  <si>
    <t>Subjekto tipas ir pavadinimas</t>
  </si>
  <si>
    <t>Buveinės adresas</t>
  </si>
  <si>
    <t>Pagrindinė veikla</t>
  </si>
  <si>
    <t>Valdomų akcijų (dalininko įnašų) dalis (procentais)</t>
  </si>
  <si>
    <t>Investicijos dydis nominaliąja verte (Lt)</t>
  </si>
  <si>
    <t>Grynasis ataskaitinio laikotarpio rezultatas, iš viso (Lt)</t>
  </si>
  <si>
    <t>Nuosavas kapitalas arba grynasis turtas, iš viso (Lt)</t>
  </si>
  <si>
    <t>Kontroliuojamos biudžetinės įstaigos</t>
  </si>
  <si>
    <t>...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</si>
  <si>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</si>
  <si>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</si>
  <si>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 xml:space="preserve"> 4.</t>
  </si>
  <si>
    <t>Valstybės ir savivaldybių įmonės***</t>
  </si>
  <si>
    <t>Kontroliuojamos akcinės ir uždarosios akcinės bendrovės</t>
  </si>
  <si>
    <t>5.1.</t>
  </si>
  <si>
    <t>5.2.</t>
  </si>
  <si>
    <t>Asocijuotieji subjektai</t>
  </si>
  <si>
    <t>6.1.</t>
  </si>
  <si>
    <t>6.2.</t>
  </si>
  <si>
    <t xml:space="preserve"> 7.</t>
  </si>
  <si>
    <t>Administruojami išteklių fondai</t>
  </si>
  <si>
    <t>7.1.</t>
  </si>
  <si>
    <t>7.2.</t>
  </si>
  <si>
    <t xml:space="preserve"> 8.</t>
  </si>
  <si>
    <t>Administruojami mokesčių fondai</t>
  </si>
  <si>
    <t>8.1.</t>
  </si>
  <si>
    <t>8.2.</t>
  </si>
  <si>
    <t>* – pažymėti ataskaitos laukai nepildomi;</t>
  </si>
  <si>
    <t>KAUNO TIRKILIŠKIŲ PRADINĖ MOKYKLA</t>
  </si>
  <si>
    <t>** – įtraukiama tiek detalizuojamų eilučių, kiek yra kontroliuojamų, asocijuotųjų ir kitų subjektų;</t>
  </si>
  <si>
    <t>*** – teikiama informacija apie tas valstybės ar savivaldybės įmones, kuriose viešojo sektoriaus subjektas įgyvendina įmonės savininko teises ir pareigas.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</si>
  <si>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</si>
  <si>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</si>
  <si>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</si>
  <si>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</si>
  <si>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</si>
  <si>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</si>
  <si>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</si>
  <si>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</si>
  <si>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</si>
  <si>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</si>
  <si>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</si>
  <si>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</si>
  <si>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</si>
  <si>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</si>
  <si>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</si>
  <si>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</si>
  <si>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                                                                                      6-ojo VSAFAS „Finansinių ataskaitų aiškinamasis raštas“</t>
  </si>
  <si>
    <t xml:space="preserve">                                                                                      5 priedas               </t>
  </si>
  <si>
    <r>
      <t xml:space="preserve">(Informacijos apie ilgalaikį finansinį turtą  pateikimo žemesniojo lygių finansinių ataskaitų aiškinamajame rašte </t>
    </r>
    <r>
      <rPr>
        <b/>
        <sz val="12"/>
        <rFont val="Times New Roman"/>
        <family val="1"/>
      </rPr>
      <t>forma)</t>
    </r>
  </si>
  <si>
    <t>INFORMACIJA APIE ILGALAIKĮ FINANSINĮ TURTĄ*</t>
  </si>
  <si>
    <t>Investicijos į nuosavybės vertybinius popierius</t>
  </si>
  <si>
    <t>Investicijos į kontroliuojamus viešojo sektoriaus subjektus</t>
  </si>
  <si>
    <t>Investicijos į kontroliuojamus ne viešojo sektoriaus ir asocijuotuosius subjektus</t>
  </si>
  <si>
    <t>Investicijos į kitus subjektus</t>
  </si>
  <si>
    <t xml:space="preserve">Investicijos į ne nuosavybės vertybinius popierius </t>
  </si>
  <si>
    <t>Investicijos į iki išpirkimo termino laikomą finansinį turtą</t>
  </si>
  <si>
    <t>Investicijos į parduoti laikomą finansinį turtą</t>
  </si>
  <si>
    <t>Po vienų metų gautinos sumos</t>
  </si>
  <si>
    <t>Kitas ilgalaikis finansinis turtas</t>
  </si>
  <si>
    <t>Išankstiniai mokėjimai už ilgalaikį finansinį turtą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</si>
  <si>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</si>
  <si>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</si>
  <si>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</si>
  <si>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</si>
  <si>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</si>
  <si>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</si>
  <si>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</si>
  <si>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</si>
  <si>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</si>
  <si>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</si>
  <si>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</si>
  <si>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</si>
  <si>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</si>
  <si>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</si>
  <si>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</si>
  <si>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</si>
  <si>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</si>
  <si>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</si>
  <si>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</si>
  <si>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</si>
  <si>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</si>
  <si>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</si>
  <si>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</si>
  <si>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</si>
  <si>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</si>
  <si>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</si>
  <si>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</si>
  <si>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</si>
  <si>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</si>
  <si>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</si>
  <si>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</si>
  <si>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</si>
  <si>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</si>
  <si>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</si>
  <si>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</si>
  <si>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</si>
  <si>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</si>
  <si>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</si>
  <si>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</si>
  <si>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</si>
  <si>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</si>
  <si>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</si>
  <si>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</si>
  <si>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</si>
  <si>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</si>
  <si>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</si>
  <si>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</si>
  <si>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</si>
  <si>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</si>
  <si>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</si>
  <si>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</si>
  <si>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</si>
  <si>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</si>
  <si>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</si>
  <si>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</si>
  <si>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</si>
  <si>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</si>
  <si>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</si>
  <si>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</si>
  <si>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</si>
  <si>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</si>
  <si>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</si>
  <si>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</si>
  <si>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</si>
  <si>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</si>
  <si>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</si>
  <si>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</si>
  <si>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</si>
  <si>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</si>
  <si>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</si>
  <si>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</si>
  <si>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</si>
  <si>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</si>
  <si>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</si>
  <si>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</si>
  <si>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</si>
  <si>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</si>
  <si>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</si>
  <si>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</si>
  <si>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</si>
  <si>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</si>
  <si>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</si>
  <si>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</si>
  <si>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</si>
  <si>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</si>
  <si>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</si>
  <si>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</si>
  <si>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</si>
  <si>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</si>
  <si>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</si>
  <si>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</si>
  <si>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</si>
  <si>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</si>
  <si>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</si>
  <si>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</si>
  <si>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</si>
  <si>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</si>
  <si>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</si>
  <si>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</si>
  <si>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</si>
  <si>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</si>
  <si>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</si>
  <si>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</si>
  <si>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</si>
  <si>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</si>
  <si>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</si>
  <si>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</si>
  <si>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</si>
  <si>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</si>
  <si>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</si>
  <si>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</si>
  <si>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</si>
  <si>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</si>
  <si>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</si>
  <si>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</si>
  <si>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forma)</t>
  </si>
  <si>
    <t>Straipsnio pavadinimas</t>
  </si>
  <si>
    <t>1.</t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</si>
  <si>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</si>
  <si>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</si>
  <si>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</si>
  <si>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</si>
  <si>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</si>
  <si>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</si>
  <si>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</si>
  <si>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</si>
  <si>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</si>
  <si>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</si>
  <si>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</si>
  <si>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</t>
  </si>
  <si>
    <t>1.7.</t>
  </si>
  <si>
    <t>Kitos</t>
  </si>
  <si>
    <t>2.</t>
  </si>
  <si>
    <t>2.1.</t>
  </si>
  <si>
    <t xml:space="preserve">Pajamos iš atsargų pardavimo </t>
  </si>
  <si>
    <t>2.2.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</si>
  <si>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</si>
  <si>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</si>
  <si>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</si>
  <si>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</si>
  <si>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</si>
  <si>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</si>
  <si>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</si>
  <si>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</si>
  <si>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</si>
  <si>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</si>
  <si>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</si>
  <si>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</si>
  <si>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</si>
  <si>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</si>
  <si>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</si>
  <si>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</si>
  <si>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</si>
  <si>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</si>
  <si>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</si>
  <si>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</si>
  <si>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</si>
  <si>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</si>
  <si>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</si>
  <si>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</si>
  <si>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pirkto turto įsigijimo savikaina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</si>
  <si>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</si>
  <si>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</si>
  <si>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</si>
  <si>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</si>
  <si>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</si>
  <si>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</si>
  <si>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</si>
  <si>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</si>
  <si>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</si>
  <si>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</si>
  <si>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</si>
  <si>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</si>
  <si>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</si>
  <si>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</si>
  <si>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</si>
  <si>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</si>
  <si>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</si>
  <si>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</si>
  <si>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</si>
  <si>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</si>
  <si>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</si>
  <si>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</si>
  <si>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</si>
  <si>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</si>
  <si>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</si>
  <si>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</si>
  <si>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</si>
  <si>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</si>
  <si>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</si>
  <si>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</si>
  <si>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</si>
  <si>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</si>
  <si>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</si>
  <si>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</si>
  <si>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</si>
  <si>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Gailutė Jonienė</t>
  </si>
  <si>
    <t>M. Yčo gt. 2, Kaunas    191094715</t>
  </si>
  <si>
    <t>M. Yčo gt. 2, Kaunas          191094715</t>
  </si>
  <si>
    <t>M. Yčo gt. 2, Kaunas         191094715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</si>
  <si>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</si>
  <si>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</si>
  <si>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</si>
  <si>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</si>
  <si>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</si>
  <si>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</si>
  <si>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</si>
  <si>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</si>
  <si>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</si>
  <si>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</si>
  <si>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</si>
  <si>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</si>
  <si>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</si>
  <si>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</si>
  <si>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</si>
  <si>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</si>
  <si>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</si>
  <si>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</si>
  <si>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</si>
  <si>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</si>
  <si>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</si>
  <si>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</si>
  <si>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</si>
  <si>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</si>
  <si>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</si>
  <si>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</si>
  <si>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</si>
  <si>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</si>
  <si>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</si>
  <si>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</si>
  <si>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</si>
  <si>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</si>
  <si>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</si>
  <si>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Komunalinių paslaugų ir ryšių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</si>
  <si>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</si>
  <si>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</si>
  <si>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</si>
  <si>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</si>
  <si>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</si>
  <si>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</si>
  <si>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</si>
  <si>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</si>
  <si>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</si>
  <si>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</si>
  <si>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</si>
  <si>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</si>
  <si>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</si>
  <si>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</si>
  <si>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</si>
  <si>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</si>
  <si>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3.1.1.</t>
  </si>
  <si>
    <t>3.1.2.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</si>
  <si>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</si>
  <si>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</si>
  <si>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</si>
  <si>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</si>
  <si>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</si>
  <si>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</si>
  <si>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</si>
  <si>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</si>
  <si>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</si>
  <si>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</si>
  <si>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</si>
  <si>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</si>
  <si>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</si>
  <si>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</si>
  <si>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</si>
  <si>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</si>
  <si>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</si>
  <si>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</si>
  <si>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</si>
  <si>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</si>
  <si>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</si>
  <si>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</si>
  <si>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</si>
  <si>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</si>
  <si>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</si>
  <si>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</si>
  <si>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</si>
  <si>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</si>
  <si>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</si>
  <si>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</si>
  <si>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</si>
  <si>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</si>
  <si>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</si>
  <si>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</si>
  <si>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</si>
  <si>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</si>
  <si>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</si>
  <si>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</si>
  <si>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</si>
  <si>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</si>
  <si>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</si>
  <si>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</si>
  <si>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</si>
  <si>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</si>
  <si>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</si>
  <si>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</si>
  <si>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 xml:space="preserve">               Pateikimo valiuta ir tikslumas: litais arba tūkstančiais litų</t>
  </si>
  <si>
    <t>Netiesioginiaipinigų srautai</t>
  </si>
  <si>
    <t>Iš mokesčių</t>
  </si>
  <si>
    <t>I.5.</t>
  </si>
  <si>
    <t>Už suteiktas paslaugas iš biudžeto(gautos spec fin)</t>
  </si>
  <si>
    <t>I.6.</t>
  </si>
  <si>
    <t>I.7.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</si>
  <si>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</si>
  <si>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</si>
  <si>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</si>
  <si>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Nuomos(is mok ir valg)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</si>
  <si>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</si>
  <si>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 xml:space="preserve">Kitos išmokos 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</si>
  <si>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</si>
  <si>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</si>
  <si>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</si>
  <si>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</si>
  <si>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Gautų </t>
    </r>
    <r>
      <rPr>
        <sz val="10"/>
        <rFont val="Times New Roman"/>
        <family val="1"/>
      </rPr>
      <t>paskolų grąžinimas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</si>
  <si>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</si>
  <si>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</si>
  <si>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 xml:space="preserve">Iš kitų šaltinių </t>
  </si>
  <si>
    <t>(palukanos)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</si>
  <si>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</si>
  <si>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</si>
  <si>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</si>
  <si>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</si>
  <si>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</si>
  <si>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</si>
  <si>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</si>
  <si>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</si>
  <si>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</si>
  <si>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</si>
  <si>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</si>
  <si>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</si>
  <si>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</si>
  <si>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</si>
  <si>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</si>
  <si>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</si>
  <si>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</si>
  <si>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</si>
  <si>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</si>
  <si>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</si>
  <si>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</si>
  <si>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</si>
  <si>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</si>
  <si>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</si>
  <si>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</si>
  <si>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</si>
  <si>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</si>
  <si>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</si>
  <si>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</si>
  <si>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</si>
  <si>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</si>
  <si>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</si>
  <si>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</si>
  <si>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</si>
  <si>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</si>
  <si>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</si>
  <si>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</si>
  <si>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</si>
  <si>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</si>
  <si>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</si>
  <si>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</si>
  <si>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</si>
  <si>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</si>
  <si>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</si>
  <si>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</si>
  <si>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</si>
  <si>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</si>
  <si>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</si>
  <si>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</si>
  <si>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</si>
  <si>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</si>
  <si>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</si>
  <si>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</si>
  <si>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</si>
  <si>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</si>
  <si>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</si>
  <si>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</si>
  <si>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</si>
  <si>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</si>
  <si>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</si>
  <si>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</si>
  <si>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</si>
  <si>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</si>
  <si>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</si>
  <si>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</si>
  <si>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</si>
  <si>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</si>
  <si>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</si>
  <si>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</si>
  <si>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</si>
  <si>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</si>
  <si>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</si>
  <si>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 xml:space="preserve"> __________________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</si>
  <si>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</si>
  <si>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</si>
  <si>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</si>
  <si>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</si>
  <si>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* Šioje skiltyje rodomas finansavimo sumų pergrupavimas, praėjusio ataskaitinio laikotarpio klaidų taisymas ir valiutos kurso įtaka pinigų likučiams, susijusiems su finansavimo sumomis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</si>
  <si>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</si>
  <si>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</t>
  </si>
  <si>
    <t>Viešojo sektoriaus subjektams</t>
  </si>
  <si>
    <t>Likutis užpraėjusio laikotarpio  paskutinę dieną</t>
  </si>
  <si>
    <t>Likutis praėjusio laikotarpio paskutinę dieną</t>
  </si>
  <si>
    <t>Su darbo santykiais susiję įsip.</t>
  </si>
  <si>
    <t>Sukauptos finansavimo pajamos</t>
  </si>
  <si>
    <t>4.4.</t>
  </si>
  <si>
    <t>5.3.</t>
  </si>
  <si>
    <t>NEMATERIALIOJO TURTO BALANSINĖS VERTĖS PASIKEITIMAS PER 2016 M.ATASKAITINĮ LAIKOTARPĮ*</t>
  </si>
  <si>
    <t>PAGAL 2016  M. GRUODŽIO 31D. DUOMENIS</t>
  </si>
  <si>
    <t>2017-02-28</t>
  </si>
  <si>
    <t>PAGAL 2016 M. GRUODŽIO  31  D.  DUOMENIS</t>
  </si>
  <si>
    <t xml:space="preserve">FINANSAVIMO SUMOS PAGAL ŠALTINĮ, TIKSLINĘ PASKIRTĮ IR JŲ POKYČIAI PER 2016 M. ATASKAITINĮ LAIKOTARPĮ </t>
  </si>
  <si>
    <t>FINANSAVIMO SUMŲ LIKUČIAI 2016-12-31</t>
  </si>
  <si>
    <t>ATSARGŲ VERTĖS PASIKEITIMAS PER ATASKAITINĮ LAIKOTARPĮ* 2016-12-31</t>
  </si>
  <si>
    <t>PAGAL 2016 M. GRUODŽIO 31 D. DUOMENIS</t>
  </si>
  <si>
    <r>
      <t>___</t>
    </r>
    <r>
      <rPr>
        <u val="single"/>
        <sz val="12"/>
        <rFont val="TimesNewRoman,Bold"/>
        <family val="0"/>
      </rPr>
      <t>2017-02-28</t>
    </r>
    <r>
      <rPr>
        <sz val="12"/>
        <rFont val="TimesNewRoman,Bold"/>
        <family val="0"/>
      </rPr>
      <t>_________Nr. _____</t>
    </r>
  </si>
  <si>
    <t>INFORMACIJA APIE PER VIENUS METUS GAUTINAS SUMAS 2016 METAI</t>
  </si>
  <si>
    <t>INFORMACIJA APIE PINIGUS IR PINIGŲ EKVIVALENTUS 2016 metai</t>
  </si>
  <si>
    <r>
      <t xml:space="preserve">2016 M. INFORMACIJA PAGAL VEIKLOS SEGMENTUS </t>
    </r>
  </si>
  <si>
    <t>bv</t>
  </si>
  <si>
    <t>INFORMACIJA APIE KAI KURIAS TRUMPALAIKES MOKĖTINAS SUMAS 2016 m</t>
  </si>
  <si>
    <t>FINANSINĖS IR INVESTICINĖS VEIKLOS PAJAMOS IR SĄNAUDOS 2016 M</t>
  </si>
  <si>
    <t>INFORMACIJA APIE IŠANKSTINIUS APMOKĖJIMUS 2016 M</t>
  </si>
  <si>
    <t>ILGALAIKIO MATERIALIOJO TURTO BALANSINĖS VERTĖS PASIKEITIMAS PER 2016 M. ATASKAITINĮ LAIKOTARPĮ*</t>
  </si>
  <si>
    <t>KITOS PAJAMOS* 2016-12-31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</si>
</sst>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sz val="9"/>
      <name val="Times New (W1)"/>
      <family val="1"/>
    </font>
    <font>
      <sz val="10"/>
      <name val="TimesNewRoman,Bold"/>
      <family val="0"/>
    </font>
    <font>
      <b/>
      <sz val="12"/>
      <name val="TimesNewRoman,Bold"/>
      <family val="0"/>
    </font>
    <font>
      <i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9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8"/>
      <name val="Times New (W1)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77" fillId="21" borderId="4" applyNumberFormat="0" applyAlignment="0" applyProtection="0"/>
    <xf numFmtId="0" fontId="78" fillId="0" borderId="0" applyNumberFormat="0" applyFill="0" applyBorder="0" applyAlignment="0" applyProtection="0"/>
    <xf numFmtId="0" fontId="79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23" borderId="0" applyNumberFormat="0" applyBorder="0" applyAlignment="0" applyProtection="0"/>
    <xf numFmtId="0" fontId="0" fillId="0" borderId="0">
      <alignment/>
      <protection/>
    </xf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30" borderId="6" applyNumberFormat="0" applyFon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6" fillId="32" borderId="0" xfId="0" applyFont="1" applyFill="1" applyAlignment="1">
      <alignment horizontal="right" vertical="center"/>
    </xf>
    <xf numFmtId="0" fontId="11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3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left"/>
    </xf>
    <xf numFmtId="0" fontId="11" fillId="32" borderId="15" xfId="0" applyFont="1" applyFill="1" applyBorder="1" applyAlignment="1">
      <alignment/>
    </xf>
    <xf numFmtId="0" fontId="11" fillId="32" borderId="13" xfId="0" applyFont="1" applyFill="1" applyBorder="1" applyAlignment="1">
      <alignment horizontal="left" wrapText="1" indent="1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wrapText="1"/>
    </xf>
    <xf numFmtId="0" fontId="6" fillId="32" borderId="12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32" borderId="13" xfId="0" applyFont="1" applyFill="1" applyBorder="1" applyAlignment="1">
      <alignment wrapText="1"/>
    </xf>
    <xf numFmtId="0" fontId="6" fillId="32" borderId="1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/>
    </xf>
    <xf numFmtId="16" fontId="6" fillId="32" borderId="10" xfId="0" applyNumberFormat="1" applyFont="1" applyFill="1" applyBorder="1" applyAlignment="1" quotePrefix="1">
      <alignment horizontal="left" vertical="top" wrapText="1"/>
    </xf>
    <xf numFmtId="0" fontId="11" fillId="32" borderId="15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6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8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Border="1" applyAlignment="1">
      <alignment/>
    </xf>
    <xf numFmtId="0" fontId="16" fillId="32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 indent="1"/>
    </xf>
    <xf numFmtId="0" fontId="18" fillId="32" borderId="10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 indent="1"/>
    </xf>
    <xf numFmtId="0" fontId="18" fillId="0" borderId="10" xfId="0" applyFont="1" applyBorder="1" applyAlignment="1">
      <alignment horizontal="left" vertical="top" wrapText="1"/>
    </xf>
    <xf numFmtId="0" fontId="0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0" fontId="16" fillId="32" borderId="0" xfId="0" applyFont="1" applyFill="1" applyAlignment="1">
      <alignment vertical="center" wrapText="1"/>
    </xf>
    <xf numFmtId="0" fontId="11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4" fillId="0" borderId="0" xfId="41" applyAlignment="1" applyProtection="1">
      <alignment/>
      <protection/>
    </xf>
    <xf numFmtId="0" fontId="2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/>
    </xf>
    <xf numFmtId="0" fontId="21" fillId="32" borderId="16" xfId="0" applyFont="1" applyFill="1" applyBorder="1" applyAlignment="1">
      <alignment horizontal="left" vertical="center"/>
    </xf>
    <xf numFmtId="0" fontId="21" fillId="32" borderId="16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16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left" vertical="center"/>
    </xf>
    <xf numFmtId="0" fontId="21" fillId="32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36" fillId="0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16" fontId="36" fillId="0" borderId="1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2" fontId="36" fillId="0" borderId="10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6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" fillId="0" borderId="12" xfId="0" applyFont="1" applyBorder="1" applyAlignment="1">
      <alignment/>
    </xf>
    <xf numFmtId="2" fontId="1" fillId="32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6" fontId="6" fillId="0" borderId="25" xfId="0" applyNumberFormat="1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2" fillId="32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2" fontId="6" fillId="32" borderId="0" xfId="0" applyNumberFormat="1" applyFont="1" applyFill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22" xfId="0" applyFont="1" applyBorder="1" applyAlignment="1">
      <alignment/>
    </xf>
    <xf numFmtId="0" fontId="37" fillId="0" borderId="0" xfId="0" applyFont="1" applyAlignment="1">
      <alignment/>
    </xf>
    <xf numFmtId="0" fontId="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32" borderId="12" xfId="0" applyFont="1" applyFill="1" applyBorder="1" applyAlignment="1">
      <alignment/>
    </xf>
    <xf numFmtId="0" fontId="36" fillId="32" borderId="10" xfId="0" applyFont="1" applyFill="1" applyBorder="1" applyAlignment="1">
      <alignment horizontal="left" wrapText="1" indent="1"/>
    </xf>
    <xf numFmtId="2" fontId="8" fillId="0" borderId="10" xfId="0" applyNumberFormat="1" applyFont="1" applyBorder="1" applyAlignment="1">
      <alignment/>
    </xf>
    <xf numFmtId="49" fontId="36" fillId="0" borderId="10" xfId="0" applyNumberFormat="1" applyFont="1" applyBorder="1" applyAlignment="1">
      <alignment/>
    </xf>
    <xf numFmtId="49" fontId="36" fillId="32" borderId="11" xfId="0" applyNumberFormat="1" applyFont="1" applyFill="1" applyBorder="1" applyAlignment="1">
      <alignment/>
    </xf>
    <xf numFmtId="49" fontId="36" fillId="32" borderId="12" xfId="0" applyNumberFormat="1" applyFont="1" applyFill="1" applyBorder="1" applyAlignment="1">
      <alignment/>
    </xf>
    <xf numFmtId="49" fontId="36" fillId="32" borderId="13" xfId="0" applyNumberFormat="1" applyFont="1" applyFill="1" applyBorder="1" applyAlignment="1">
      <alignment/>
    </xf>
    <xf numFmtId="49" fontId="36" fillId="32" borderId="10" xfId="0" applyNumberFormat="1" applyFont="1" applyFill="1" applyBorder="1" applyAlignment="1">
      <alignment/>
    </xf>
    <xf numFmtId="49" fontId="36" fillId="32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wrapText="1"/>
    </xf>
    <xf numFmtId="49" fontId="35" fillId="0" borderId="10" xfId="0" applyNumberFormat="1" applyFont="1" applyFill="1" applyBorder="1" applyAlignment="1">
      <alignment horizontal="left" vertical="center"/>
    </xf>
    <xf numFmtId="16" fontId="36" fillId="0" borderId="12" xfId="0" applyNumberFormat="1" applyFont="1" applyBorder="1" applyAlignment="1">
      <alignment/>
    </xf>
    <xf numFmtId="16" fontId="36" fillId="32" borderId="12" xfId="0" applyNumberFormat="1" applyFont="1" applyFill="1" applyBorder="1" applyAlignment="1">
      <alignment/>
    </xf>
    <xf numFmtId="16" fontId="36" fillId="32" borderId="15" xfId="0" applyNumberFormat="1" applyFont="1" applyFill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12" xfId="0" applyFont="1" applyBorder="1" applyAlignment="1">
      <alignment/>
    </xf>
    <xf numFmtId="0" fontId="36" fillId="32" borderId="15" xfId="0" applyFont="1" applyFill="1" applyBorder="1" applyAlignment="1">
      <alignment/>
    </xf>
    <xf numFmtId="0" fontId="36" fillId="0" borderId="13" xfId="0" applyFont="1" applyBorder="1" applyAlignment="1">
      <alignment vertical="top" wrapText="1"/>
    </xf>
    <xf numFmtId="49" fontId="36" fillId="0" borderId="12" xfId="0" applyNumberFormat="1" applyFont="1" applyBorder="1" applyAlignment="1">
      <alignment/>
    </xf>
    <xf numFmtId="49" fontId="36" fillId="32" borderId="15" xfId="0" applyNumberFormat="1" applyFont="1" applyFill="1" applyBorder="1" applyAlignment="1">
      <alignment/>
    </xf>
    <xf numFmtId="49" fontId="36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9" fontId="36" fillId="32" borderId="15" xfId="0" applyNumberFormat="1" applyFont="1" applyFill="1" applyBorder="1" applyAlignment="1">
      <alignment horizontal="left" wrapText="1"/>
    </xf>
    <xf numFmtId="2" fontId="11" fillId="0" borderId="25" xfId="0" applyNumberFormat="1" applyFont="1" applyFill="1" applyBorder="1" applyAlignment="1">
      <alignment vertical="center" wrapText="1"/>
    </xf>
    <xf numFmtId="2" fontId="6" fillId="0" borderId="25" xfId="0" applyNumberFormat="1" applyFont="1" applyFill="1" applyBorder="1" applyAlignment="1">
      <alignment vertical="center" wrapText="1"/>
    </xf>
    <xf numFmtId="2" fontId="11" fillId="0" borderId="28" xfId="0" applyNumberFormat="1" applyFont="1" applyFill="1" applyBorder="1" applyAlignment="1">
      <alignment vertical="center" wrapText="1"/>
    </xf>
    <xf numFmtId="49" fontId="38" fillId="32" borderId="13" xfId="0" applyNumberFormat="1" applyFont="1" applyFill="1" applyBorder="1" applyAlignment="1">
      <alignment wrapText="1"/>
    </xf>
    <xf numFmtId="0" fontId="36" fillId="32" borderId="12" xfId="0" applyFont="1" applyFill="1" applyBorder="1" applyAlignment="1">
      <alignment horizontal="left"/>
    </xf>
    <xf numFmtId="0" fontId="36" fillId="32" borderId="13" xfId="0" applyFont="1" applyFill="1" applyBorder="1" applyAlignment="1">
      <alignment horizontal="left"/>
    </xf>
    <xf numFmtId="49" fontId="36" fillId="0" borderId="16" xfId="0" applyNumberFormat="1" applyFont="1" applyBorder="1" applyAlignment="1">
      <alignment horizontal="left"/>
    </xf>
    <xf numFmtId="49" fontId="36" fillId="32" borderId="21" xfId="0" applyNumberFormat="1" applyFont="1" applyFill="1" applyBorder="1" applyAlignment="1">
      <alignment horizontal="left"/>
    </xf>
    <xf numFmtId="0" fontId="36" fillId="0" borderId="22" xfId="0" applyFont="1" applyBorder="1" applyAlignment="1">
      <alignment horizontal="left" wrapText="1"/>
    </xf>
    <xf numFmtId="49" fontId="36" fillId="32" borderId="12" xfId="0" applyNumberFormat="1" applyFont="1" applyFill="1" applyBorder="1" applyAlignment="1">
      <alignment horizontal="left"/>
    </xf>
    <xf numFmtId="49" fontId="36" fillId="32" borderId="13" xfId="0" applyNumberFormat="1" applyFont="1" applyFill="1" applyBorder="1" applyAlignment="1">
      <alignment horizontal="left"/>
    </xf>
    <xf numFmtId="0" fontId="36" fillId="32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45" fillId="32" borderId="19" xfId="0" applyFont="1" applyFill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49" fontId="36" fillId="32" borderId="13" xfId="0" applyNumberFormat="1" applyFont="1" applyFill="1" applyBorder="1" applyAlignment="1">
      <alignment wrapText="1"/>
    </xf>
    <xf numFmtId="0" fontId="0" fillId="32" borderId="0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6" fillId="32" borderId="10" xfId="0" applyNumberFormat="1" applyFont="1" applyFill="1" applyBorder="1" applyAlignment="1" quotePrefix="1">
      <alignment horizontal="left" vertical="top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2" fontId="17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16" fontId="7" fillId="0" borderId="15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vertical="center" wrapText="1"/>
    </xf>
    <xf numFmtId="16" fontId="7" fillId="0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47" fillId="0" borderId="10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left" vertical="center" wrapText="1"/>
    </xf>
    <xf numFmtId="16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16" fontId="7" fillId="0" borderId="10" xfId="0" applyNumberFormat="1" applyFont="1" applyFill="1" applyBorder="1" applyAlignment="1" quotePrefix="1">
      <alignment horizontal="left" vertical="center" wrapText="1"/>
    </xf>
    <xf numFmtId="0" fontId="6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2" fontId="46" fillId="0" borderId="10" xfId="0" applyNumberFormat="1" applyFont="1" applyFill="1" applyBorder="1" applyAlignment="1">
      <alignment vertical="center" wrapText="1"/>
    </xf>
    <xf numFmtId="0" fontId="50" fillId="32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" fillId="0" borderId="25" xfId="48" applyNumberFormat="1" applyFont="1" applyFill="1" applyBorder="1" applyAlignment="1">
      <alignment horizontal="center" vertical="center" wrapText="1"/>
      <protection/>
    </xf>
    <xf numFmtId="0" fontId="1" fillId="0" borderId="25" xfId="48" applyFont="1" applyFill="1" applyBorder="1" applyAlignment="1">
      <alignment horizontal="center" vertical="center" wrapText="1"/>
      <protection/>
    </xf>
    <xf numFmtId="0" fontId="2" fillId="0" borderId="0" xfId="48" applyFont="1" applyFill="1" applyAlignment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Fill="1" applyAlignment="1">
      <alignment horizontal="center" vertical="center" wrapText="1"/>
      <protection/>
    </xf>
    <xf numFmtId="0" fontId="2" fillId="0" borderId="0" xfId="48" applyFont="1" applyFill="1" applyAlignment="1">
      <alignment vertical="center" wrapText="1"/>
      <protection/>
    </xf>
    <xf numFmtId="0" fontId="2" fillId="0" borderId="10" xfId="48" applyFont="1" applyFill="1" applyBorder="1" applyAlignment="1">
      <alignment vertical="center" wrapText="1"/>
      <protection/>
    </xf>
    <xf numFmtId="0" fontId="2" fillId="0" borderId="27" xfId="48" applyFont="1" applyFill="1" applyBorder="1" applyAlignment="1">
      <alignment horizontal="center" vertical="center" wrapText="1"/>
      <protection/>
    </xf>
    <xf numFmtId="0" fontId="2" fillId="0" borderId="25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/>
      <protection/>
    </xf>
    <xf numFmtId="0" fontId="1" fillId="0" borderId="27" xfId="48" applyFont="1" applyFill="1" applyBorder="1" applyAlignment="1">
      <alignment horizontal="center" vertical="center" wrapText="1"/>
      <protection/>
    </xf>
    <xf numFmtId="0" fontId="1" fillId="0" borderId="27" xfId="48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/>
    </xf>
    <xf numFmtId="0" fontId="25" fillId="3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16" fontId="6" fillId="32" borderId="15" xfId="0" applyNumberFormat="1" applyFont="1" applyFill="1" applyBorder="1" applyAlignment="1">
      <alignment horizontal="center" vertical="center" wrapText="1"/>
    </xf>
    <xf numFmtId="16" fontId="6" fillId="32" borderId="10" xfId="0" applyNumberFormat="1" applyFont="1" applyFill="1" applyBorder="1" applyAlignment="1">
      <alignment horizontal="center" vertical="center" wrapText="1"/>
    </xf>
    <xf numFmtId="16" fontId="6" fillId="32" borderId="10" xfId="0" applyNumberFormat="1" applyFont="1" applyFill="1" applyBorder="1" applyAlignment="1" quotePrefix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 wrapText="1"/>
    </xf>
    <xf numFmtId="0" fontId="6" fillId="32" borderId="13" xfId="0" applyFont="1" applyFill="1" applyBorder="1" applyAlignment="1" quotePrefix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wrapText="1"/>
    </xf>
    <xf numFmtId="0" fontId="17" fillId="32" borderId="0" xfId="0" applyFont="1" applyFill="1" applyAlignment="1">
      <alignment horizont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1" fillId="32" borderId="16" xfId="0" applyFont="1" applyFill="1" applyBorder="1" applyAlignment="1">
      <alignment horizontal="left"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32" borderId="1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6" fillId="32" borderId="0" xfId="0" applyFont="1" applyFill="1" applyAlignment="1">
      <alignment horizontal="left" vertical="center"/>
    </xf>
    <xf numFmtId="0" fontId="11" fillId="32" borderId="15" xfId="0" applyFont="1" applyFill="1" applyBorder="1" applyAlignment="1">
      <alignment horizontal="left" wrapText="1"/>
    </xf>
    <xf numFmtId="0" fontId="16" fillId="0" borderId="13" xfId="0" applyFont="1" applyBorder="1" applyAlignment="1">
      <alignment wrapText="1"/>
    </xf>
    <xf numFmtId="0" fontId="11" fillId="32" borderId="14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11" fillId="32" borderId="15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25" fillId="0" borderId="18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32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19" fillId="32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0" fillId="32" borderId="0" xfId="0" applyFill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0" fillId="32" borderId="0" xfId="0" applyFont="1" applyFill="1" applyAlignment="1">
      <alignment vertical="center" wrapText="1"/>
    </xf>
    <xf numFmtId="0" fontId="32" fillId="32" borderId="0" xfId="0" applyFont="1" applyFill="1" applyAlignment="1">
      <alignment horizontal="center" vertical="center" wrapText="1"/>
    </xf>
    <xf numFmtId="0" fontId="31" fillId="32" borderId="0" xfId="0" applyFont="1" applyFill="1" applyAlignment="1">
      <alignment horizontal="center" vertical="center" wrapText="1"/>
    </xf>
    <xf numFmtId="0" fontId="31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7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49" fontId="35" fillId="0" borderId="12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0" xfId="0" applyFont="1" applyFill="1" applyAlignment="1">
      <alignment horizontal="center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31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center" vertical="top"/>
    </xf>
    <xf numFmtId="0" fontId="0" fillId="32" borderId="0" xfId="0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3" fillId="32" borderId="0" xfId="0" applyFont="1" applyFill="1" applyAlignment="1">
      <alignment horizontal="center" vertical="top" wrapText="1"/>
    </xf>
    <xf numFmtId="0" fontId="23" fillId="32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2" fillId="32" borderId="0" xfId="41" applyFont="1" applyFill="1" applyAlignment="1" applyProtection="1">
      <alignment horizontal="center"/>
      <protection/>
    </xf>
    <xf numFmtId="0" fontId="24" fillId="32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" fillId="0" borderId="0" xfId="48" applyFont="1" applyFill="1" applyAlignment="1">
      <alignment horizontal="center" vertical="center" wrapText="1"/>
      <protection/>
    </xf>
    <xf numFmtId="0" fontId="2" fillId="0" borderId="33" xfId="48" applyFont="1" applyFill="1" applyBorder="1" applyAlignment="1">
      <alignment horizontal="left" vertical="center"/>
      <protection/>
    </xf>
    <xf numFmtId="0" fontId="2" fillId="0" borderId="0" xfId="48" applyFont="1" applyFill="1" applyAlignment="1">
      <alignment horizontal="center" vertical="center"/>
      <protection/>
    </xf>
    <xf numFmtId="0" fontId="11" fillId="32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6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35" fillId="0" borderId="12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7" fillId="0" borderId="22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5.7109375" style="42" customWidth="1"/>
    <col min="2" max="2" width="0.2890625" style="42" customWidth="1"/>
    <col min="3" max="3" width="2.00390625" style="42" customWidth="1"/>
    <col min="4" max="4" width="32.57421875" style="42" customWidth="1"/>
    <col min="5" max="5" width="7.28125" style="42" customWidth="1"/>
    <col min="6" max="6" width="10.421875" style="42" customWidth="1"/>
    <col min="7" max="7" width="10.00390625" style="42" customWidth="1"/>
    <col min="8" max="8" width="9.8515625" style="42" customWidth="1"/>
    <col min="9" max="9" width="9.421875" style="42" customWidth="1"/>
    <col min="10" max="10" width="8.28125" style="42" customWidth="1"/>
    <col min="11" max="11" width="11.00390625" style="42" customWidth="1"/>
    <col min="12" max="12" width="8.57421875" style="42" customWidth="1"/>
    <col min="13" max="13" width="9.00390625" style="42" customWidth="1"/>
    <col min="14" max="14" width="8.7109375" style="42" customWidth="1"/>
    <col min="15" max="16384" width="9.140625" style="42" customWidth="1"/>
  </cols>
  <sheetData>
    <row r="1" ht="12.75">
      <c r="J1" s="43"/>
    </row>
    <row r="2" ht="12.75">
      <c r="J2" s="44" t="s">
        <v>510</v>
      </c>
    </row>
    <row r="3" ht="12.75">
      <c r="J3" s="45" t="s">
        <v>511</v>
      </c>
    </row>
    <row r="4" spans="1:11" ht="12.75">
      <c r="A4" s="564" t="s">
        <v>21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</row>
    <row r="5" spans="1:13" ht="30" customHeight="1">
      <c r="A5" s="538" t="s">
        <v>512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</row>
    <row r="6" spans="4:13" ht="12.75">
      <c r="D6" s="539"/>
      <c r="E6" s="539"/>
      <c r="F6" s="539"/>
      <c r="G6" s="539"/>
      <c r="H6" s="539"/>
      <c r="I6" s="539"/>
      <c r="J6" s="539"/>
      <c r="K6" s="539"/>
      <c r="L6" s="539"/>
      <c r="M6" s="539"/>
    </row>
    <row r="7" spans="1:13" ht="12.75" customHeight="1">
      <c r="A7" s="540" t="s">
        <v>773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</row>
    <row r="8" ht="8.25" customHeight="1"/>
    <row r="9" spans="1:13" ht="36" customHeight="1">
      <c r="A9" s="541" t="s">
        <v>383</v>
      </c>
      <c r="B9" s="543" t="s">
        <v>384</v>
      </c>
      <c r="C9" s="544"/>
      <c r="D9" s="545"/>
      <c r="E9" s="541" t="s">
        <v>513</v>
      </c>
      <c r="F9" s="541" t="s">
        <v>514</v>
      </c>
      <c r="G9" s="541" t="s">
        <v>515</v>
      </c>
      <c r="H9" s="541"/>
      <c r="I9" s="541"/>
      <c r="J9" s="541" t="s">
        <v>516</v>
      </c>
      <c r="K9" s="541"/>
      <c r="L9" s="549" t="s">
        <v>517</v>
      </c>
      <c r="M9" s="541" t="s">
        <v>518</v>
      </c>
    </row>
    <row r="10" spans="1:13" ht="101.25" customHeight="1">
      <c r="A10" s="542"/>
      <c r="B10" s="546"/>
      <c r="C10" s="547"/>
      <c r="D10" s="548"/>
      <c r="E10" s="541"/>
      <c r="F10" s="541"/>
      <c r="G10" s="47" t="s">
        <v>519</v>
      </c>
      <c r="H10" s="47" t="s">
        <v>520</v>
      </c>
      <c r="I10" s="47" t="s">
        <v>521</v>
      </c>
      <c r="J10" s="47" t="s">
        <v>522</v>
      </c>
      <c r="K10" s="47" t="s">
        <v>523</v>
      </c>
      <c r="L10" s="550"/>
      <c r="M10" s="541"/>
    </row>
    <row r="11" spans="1:13" ht="12.75">
      <c r="A11" s="48">
        <v>1</v>
      </c>
      <c r="B11" s="49"/>
      <c r="C11" s="50"/>
      <c r="D11" s="51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3">
        <v>11</v>
      </c>
    </row>
    <row r="12" spans="1:13" ht="24.75" customHeight="1">
      <c r="A12" s="54" t="s">
        <v>483</v>
      </c>
      <c r="B12" s="554" t="s">
        <v>524</v>
      </c>
      <c r="C12" s="555"/>
      <c r="D12" s="556"/>
      <c r="E12" s="514">
        <v>0</v>
      </c>
      <c r="F12" s="514">
        <v>6894.11</v>
      </c>
      <c r="G12" s="514">
        <v>0</v>
      </c>
      <c r="H12" s="514">
        <v>0</v>
      </c>
      <c r="I12" s="514">
        <v>1617.82</v>
      </c>
      <c r="J12" s="514">
        <v>0</v>
      </c>
      <c r="K12" s="514">
        <v>0</v>
      </c>
      <c r="L12" s="514">
        <v>0</v>
      </c>
      <c r="M12" s="514">
        <v>8511.93</v>
      </c>
    </row>
    <row r="13" spans="1:13" ht="12.75">
      <c r="A13" s="57" t="s">
        <v>498</v>
      </c>
      <c r="B13" s="58"/>
      <c r="C13" s="59" t="s">
        <v>525</v>
      </c>
      <c r="D13" s="60"/>
      <c r="E13" s="514">
        <f aca="true" t="shared" si="0" ref="E13:L13">SUM(E14:E15)</f>
        <v>0</v>
      </c>
      <c r="F13" s="514">
        <v>0</v>
      </c>
      <c r="G13" s="514">
        <f t="shared" si="0"/>
        <v>0</v>
      </c>
      <c r="H13" s="514">
        <f t="shared" si="0"/>
        <v>0</v>
      </c>
      <c r="I13" s="514">
        <f t="shared" si="0"/>
        <v>0</v>
      </c>
      <c r="J13" s="514">
        <v>0</v>
      </c>
      <c r="K13" s="514">
        <f t="shared" si="0"/>
        <v>0</v>
      </c>
      <c r="L13" s="514">
        <f t="shared" si="0"/>
        <v>0</v>
      </c>
      <c r="M13" s="514">
        <v>0</v>
      </c>
    </row>
    <row r="14" spans="1:13" ht="12.75">
      <c r="A14" s="61" t="s">
        <v>499</v>
      </c>
      <c r="B14" s="62"/>
      <c r="C14" s="50"/>
      <c r="D14" s="63" t="s">
        <v>526</v>
      </c>
      <c r="E14" s="393"/>
      <c r="F14" s="514"/>
      <c r="G14" s="514"/>
      <c r="H14" s="514"/>
      <c r="I14" s="514"/>
      <c r="J14" s="514"/>
      <c r="K14" s="514"/>
      <c r="L14" s="514"/>
      <c r="M14" s="514"/>
    </row>
    <row r="15" spans="1:13" ht="25.5">
      <c r="A15" s="64" t="s">
        <v>501</v>
      </c>
      <c r="B15" s="50"/>
      <c r="C15" s="50"/>
      <c r="D15" s="63" t="s">
        <v>527</v>
      </c>
      <c r="E15" s="393"/>
      <c r="F15" s="393"/>
      <c r="G15" s="393"/>
      <c r="H15" s="393"/>
      <c r="I15" s="393"/>
      <c r="J15" s="393"/>
      <c r="K15" s="393"/>
      <c r="L15" s="393"/>
      <c r="M15" s="393"/>
    </row>
    <row r="16" spans="1:13" ht="28.5" customHeight="1">
      <c r="A16" s="65" t="s">
        <v>528</v>
      </c>
      <c r="B16" s="66"/>
      <c r="C16" s="557" t="s">
        <v>529</v>
      </c>
      <c r="D16" s="558"/>
      <c r="E16" s="514">
        <f aca="true" t="shared" si="1" ref="E16:L16">SUM(E17:E19)</f>
        <v>0</v>
      </c>
      <c r="F16" s="514">
        <v>0</v>
      </c>
      <c r="G16" s="514">
        <f t="shared" si="1"/>
        <v>0</v>
      </c>
      <c r="H16" s="514">
        <f t="shared" si="1"/>
        <v>0</v>
      </c>
      <c r="I16" s="514">
        <f t="shared" si="1"/>
        <v>0</v>
      </c>
      <c r="J16" s="514">
        <v>0</v>
      </c>
      <c r="K16" s="514">
        <f t="shared" si="1"/>
        <v>0</v>
      </c>
      <c r="L16" s="514">
        <f t="shared" si="1"/>
        <v>0</v>
      </c>
      <c r="M16" s="514">
        <v>0</v>
      </c>
    </row>
    <row r="17" spans="1:13" ht="12.75">
      <c r="A17" s="61" t="s">
        <v>530</v>
      </c>
      <c r="B17" s="67"/>
      <c r="C17" s="50"/>
      <c r="D17" s="63" t="s">
        <v>531</v>
      </c>
      <c r="E17" s="393"/>
      <c r="F17" s="393"/>
      <c r="G17" s="393"/>
      <c r="H17" s="393"/>
      <c r="I17" s="393"/>
      <c r="J17" s="393"/>
      <c r="K17" s="393"/>
      <c r="L17" s="393"/>
      <c r="M17" s="393"/>
    </row>
    <row r="18" spans="1:13" ht="12.75">
      <c r="A18" s="61" t="s">
        <v>532</v>
      </c>
      <c r="B18" s="67"/>
      <c r="C18" s="50"/>
      <c r="D18" s="63" t="s">
        <v>533</v>
      </c>
      <c r="E18" s="393"/>
      <c r="F18" s="393"/>
      <c r="G18" s="393"/>
      <c r="H18" s="393"/>
      <c r="I18" s="393"/>
      <c r="J18" s="514"/>
      <c r="K18" s="393"/>
      <c r="L18" s="393"/>
      <c r="M18" s="514"/>
    </row>
    <row r="19" spans="1:13" ht="12.75">
      <c r="A19" s="61" t="s">
        <v>534</v>
      </c>
      <c r="B19" s="67"/>
      <c r="C19" s="50"/>
      <c r="D19" s="63" t="s">
        <v>535</v>
      </c>
      <c r="E19" s="393"/>
      <c r="F19" s="514"/>
      <c r="G19" s="393"/>
      <c r="H19" s="393"/>
      <c r="I19" s="393"/>
      <c r="J19" s="393"/>
      <c r="K19" s="393"/>
      <c r="L19" s="393"/>
      <c r="M19" s="514"/>
    </row>
    <row r="20" spans="1:13" ht="12.75">
      <c r="A20" s="57" t="s">
        <v>536</v>
      </c>
      <c r="B20" s="68"/>
      <c r="C20" s="69" t="s">
        <v>537</v>
      </c>
      <c r="D20" s="70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1:13" ht="36" customHeight="1">
      <c r="A21" s="54" t="s">
        <v>538</v>
      </c>
      <c r="B21" s="559" t="s">
        <v>539</v>
      </c>
      <c r="C21" s="560"/>
      <c r="D21" s="561"/>
      <c r="E21" s="514">
        <f>SUM(E12,E13-E16,E20)</f>
        <v>0</v>
      </c>
      <c r="F21" s="514">
        <v>6894.11</v>
      </c>
      <c r="G21" s="514">
        <f>SUM(G12,G13-G16,G20)</f>
        <v>0</v>
      </c>
      <c r="H21" s="514">
        <f>SUM(H12,H13-H16,H20)</f>
        <v>0</v>
      </c>
      <c r="I21" s="514">
        <v>1617.82</v>
      </c>
      <c r="J21" s="514">
        <v>0</v>
      </c>
      <c r="K21" s="514">
        <f>SUM(K12,K13-K16,K20)</f>
        <v>0</v>
      </c>
      <c r="L21" s="514">
        <f>SUM(L12,L13-L16,L20)</f>
        <v>0</v>
      </c>
      <c r="M21" s="514">
        <v>8511.93</v>
      </c>
    </row>
    <row r="22" spans="1:13" ht="24.75" customHeight="1">
      <c r="A22" s="54" t="s">
        <v>540</v>
      </c>
      <c r="B22" s="554" t="s">
        <v>541</v>
      </c>
      <c r="C22" s="555"/>
      <c r="D22" s="556"/>
      <c r="E22" s="53" t="s">
        <v>542</v>
      </c>
      <c r="F22" s="396">
        <v>6894.11</v>
      </c>
      <c r="G22" s="514"/>
      <c r="H22" s="53" t="s">
        <v>542</v>
      </c>
      <c r="I22" s="396">
        <v>1617.82</v>
      </c>
      <c r="J22" s="53" t="s">
        <v>542</v>
      </c>
      <c r="K22" s="53" t="s">
        <v>542</v>
      </c>
      <c r="L22" s="53"/>
      <c r="M22" s="514">
        <v>8511.93</v>
      </c>
    </row>
    <row r="23" spans="1:13" ht="30" customHeight="1">
      <c r="A23" s="57" t="s">
        <v>543</v>
      </c>
      <c r="B23" s="55"/>
      <c r="C23" s="562" t="s">
        <v>544</v>
      </c>
      <c r="D23" s="563"/>
      <c r="E23" s="53" t="s">
        <v>542</v>
      </c>
      <c r="F23" s="393"/>
      <c r="G23" s="393"/>
      <c r="H23" s="53" t="s">
        <v>542</v>
      </c>
      <c r="I23" s="396"/>
      <c r="J23" s="53" t="s">
        <v>542</v>
      </c>
      <c r="K23" s="53" t="s">
        <v>542</v>
      </c>
      <c r="L23" s="53"/>
      <c r="M23" s="393"/>
    </row>
    <row r="24" spans="1:13" ht="26.25" customHeight="1">
      <c r="A24" s="57" t="s">
        <v>545</v>
      </c>
      <c r="B24" s="58"/>
      <c r="C24" s="565" t="s">
        <v>546</v>
      </c>
      <c r="D24" s="572"/>
      <c r="E24" s="53" t="s">
        <v>542</v>
      </c>
      <c r="F24" s="514"/>
      <c r="G24" s="393"/>
      <c r="H24" s="53" t="s">
        <v>542</v>
      </c>
      <c r="I24" s="396"/>
      <c r="J24" s="53" t="s">
        <v>542</v>
      </c>
      <c r="K24" s="53" t="s">
        <v>542</v>
      </c>
      <c r="L24" s="53"/>
      <c r="M24" s="514"/>
    </row>
    <row r="25" spans="1:13" ht="24.75" customHeight="1">
      <c r="A25" s="57" t="s">
        <v>547</v>
      </c>
      <c r="B25" s="58"/>
      <c r="C25" s="565" t="s">
        <v>548</v>
      </c>
      <c r="D25" s="566"/>
      <c r="E25" s="53" t="s">
        <v>542</v>
      </c>
      <c r="F25" s="514"/>
      <c r="G25" s="514">
        <f>SUM(G26:G28)</f>
        <v>0</v>
      </c>
      <c r="H25" s="53" t="s">
        <v>542</v>
      </c>
      <c r="I25" s="514">
        <f>SUM(I26:I28)</f>
        <v>0</v>
      </c>
      <c r="J25" s="53" t="s">
        <v>542</v>
      </c>
      <c r="K25" s="53" t="s">
        <v>542</v>
      </c>
      <c r="L25" s="514">
        <f>SUM(L26:L28)</f>
        <v>0</v>
      </c>
      <c r="M25" s="514">
        <v>0</v>
      </c>
    </row>
    <row r="26" spans="1:13" ht="12.75">
      <c r="A26" s="61" t="s">
        <v>549</v>
      </c>
      <c r="B26" s="62"/>
      <c r="C26" s="71"/>
      <c r="D26" s="29" t="s">
        <v>531</v>
      </c>
      <c r="E26" s="72" t="s">
        <v>542</v>
      </c>
      <c r="F26" s="394"/>
      <c r="G26" s="394"/>
      <c r="H26" s="72" t="s">
        <v>542</v>
      </c>
      <c r="I26" s="394"/>
      <c r="J26" s="72" t="s">
        <v>542</v>
      </c>
      <c r="K26" s="72" t="s">
        <v>542</v>
      </c>
      <c r="L26" s="73"/>
      <c r="M26" s="394"/>
    </row>
    <row r="27" spans="1:13" ht="12.75">
      <c r="A27" s="61" t="s">
        <v>550</v>
      </c>
      <c r="B27" s="62"/>
      <c r="C27" s="71"/>
      <c r="D27" s="29" t="s">
        <v>533</v>
      </c>
      <c r="E27" s="72" t="s">
        <v>542</v>
      </c>
      <c r="F27" s="394"/>
      <c r="G27" s="394"/>
      <c r="H27" s="72" t="s">
        <v>542</v>
      </c>
      <c r="I27" s="394"/>
      <c r="J27" s="72" t="s">
        <v>542</v>
      </c>
      <c r="K27" s="72" t="s">
        <v>542</v>
      </c>
      <c r="L27" s="73"/>
      <c r="M27" s="394"/>
    </row>
    <row r="28" spans="1:13" ht="12.75">
      <c r="A28" s="61" t="s">
        <v>551</v>
      </c>
      <c r="B28" s="62"/>
      <c r="C28" s="71"/>
      <c r="D28" s="29" t="s">
        <v>535</v>
      </c>
      <c r="E28" s="72" t="s">
        <v>542</v>
      </c>
      <c r="F28" s="520"/>
      <c r="G28" s="394"/>
      <c r="H28" s="72" t="s">
        <v>542</v>
      </c>
      <c r="I28" s="394"/>
      <c r="J28" s="72" t="s">
        <v>542</v>
      </c>
      <c r="K28" s="72" t="s">
        <v>542</v>
      </c>
      <c r="L28" s="73"/>
      <c r="M28" s="520"/>
    </row>
    <row r="29" spans="1:13" ht="12.75">
      <c r="A29" s="48" t="s">
        <v>552</v>
      </c>
      <c r="B29" s="67"/>
      <c r="C29" s="74" t="s">
        <v>537</v>
      </c>
      <c r="D29" s="63"/>
      <c r="E29" s="53" t="s">
        <v>542</v>
      </c>
      <c r="F29" s="395"/>
      <c r="G29" s="395"/>
      <c r="H29" s="53" t="s">
        <v>542</v>
      </c>
      <c r="I29" s="395"/>
      <c r="J29" s="53" t="s">
        <v>542</v>
      </c>
      <c r="K29" s="53" t="s">
        <v>542</v>
      </c>
      <c r="L29" s="75"/>
      <c r="M29" s="395"/>
    </row>
    <row r="30" spans="1:13" ht="24.75" customHeight="1">
      <c r="A30" s="54" t="s">
        <v>553</v>
      </c>
      <c r="B30" s="551" t="s">
        <v>554</v>
      </c>
      <c r="C30" s="552"/>
      <c r="D30" s="553"/>
      <c r="E30" s="53" t="s">
        <v>542</v>
      </c>
      <c r="F30" s="396">
        <v>6894.11</v>
      </c>
      <c r="G30" s="396">
        <f>SUM(G22,G23,G24-G25,G29)</f>
        <v>0</v>
      </c>
      <c r="H30" s="53" t="s">
        <v>542</v>
      </c>
      <c r="I30" s="396">
        <v>1617.82</v>
      </c>
      <c r="J30" s="53" t="s">
        <v>542</v>
      </c>
      <c r="K30" s="53" t="s">
        <v>542</v>
      </c>
      <c r="L30" s="53">
        <f>SUM(L22,L23,L24-L25,L29)</f>
        <v>0</v>
      </c>
      <c r="M30" s="396">
        <v>8511.93</v>
      </c>
    </row>
    <row r="31" spans="1:13" ht="24.75" customHeight="1">
      <c r="A31" s="57" t="s">
        <v>555</v>
      </c>
      <c r="B31" s="554" t="s">
        <v>556</v>
      </c>
      <c r="C31" s="555"/>
      <c r="D31" s="556"/>
      <c r="E31" s="56"/>
      <c r="F31" s="393"/>
      <c r="G31" s="393"/>
      <c r="H31" s="56"/>
      <c r="I31" s="56"/>
      <c r="J31" s="56"/>
      <c r="K31" s="56"/>
      <c r="L31" s="56"/>
      <c r="M31" s="397"/>
    </row>
    <row r="32" spans="1:13" ht="24.75" customHeight="1">
      <c r="A32" s="57" t="s">
        <v>557</v>
      </c>
      <c r="B32" s="55"/>
      <c r="C32" s="562" t="s">
        <v>558</v>
      </c>
      <c r="D32" s="563"/>
      <c r="E32" s="56"/>
      <c r="F32" s="393"/>
      <c r="G32" s="393"/>
      <c r="H32" s="56"/>
      <c r="I32" s="56"/>
      <c r="J32" s="56"/>
      <c r="K32" s="56"/>
      <c r="L32" s="56"/>
      <c r="M32" s="397"/>
    </row>
    <row r="33" spans="1:13" ht="33" customHeight="1">
      <c r="A33" s="57" t="s">
        <v>559</v>
      </c>
      <c r="B33" s="58"/>
      <c r="C33" s="570" t="s">
        <v>560</v>
      </c>
      <c r="D33" s="571"/>
      <c r="E33" s="56"/>
      <c r="F33" s="56"/>
      <c r="G33" s="56"/>
      <c r="H33" s="56"/>
      <c r="I33" s="56"/>
      <c r="J33" s="56"/>
      <c r="K33" s="56"/>
      <c r="L33" s="56"/>
      <c r="M33" s="397"/>
    </row>
    <row r="34" spans="1:13" ht="29.25" customHeight="1">
      <c r="A34" s="57" t="s">
        <v>561</v>
      </c>
      <c r="B34" s="58"/>
      <c r="C34" s="565" t="s">
        <v>566</v>
      </c>
      <c r="D34" s="566"/>
      <c r="E34" s="56"/>
      <c r="F34" s="56"/>
      <c r="G34" s="56"/>
      <c r="H34" s="56"/>
      <c r="I34" s="56"/>
      <c r="J34" s="56"/>
      <c r="K34" s="56"/>
      <c r="L34" s="56"/>
      <c r="M34" s="397"/>
    </row>
    <row r="35" spans="1:13" ht="24.75" customHeight="1">
      <c r="A35" s="54" t="s">
        <v>567</v>
      </c>
      <c r="B35" s="58"/>
      <c r="C35" s="565" t="s">
        <v>568</v>
      </c>
      <c r="D35" s="566"/>
      <c r="E35" s="56">
        <f aca="true" t="shared" si="2" ref="E35:L35">SUM(E36:E38)</f>
        <v>0</v>
      </c>
      <c r="F35" s="56">
        <f t="shared" si="2"/>
        <v>0</v>
      </c>
      <c r="G35" s="56">
        <f t="shared" si="2"/>
        <v>0</v>
      </c>
      <c r="H35" s="56">
        <f t="shared" si="2"/>
        <v>0</v>
      </c>
      <c r="I35" s="56">
        <f t="shared" si="2"/>
        <v>0</v>
      </c>
      <c r="J35" s="56">
        <f t="shared" si="2"/>
        <v>0</v>
      </c>
      <c r="K35" s="56">
        <f t="shared" si="2"/>
        <v>0</v>
      </c>
      <c r="L35" s="56">
        <f t="shared" si="2"/>
        <v>0</v>
      </c>
      <c r="M35" s="393"/>
    </row>
    <row r="36" spans="1:13" ht="12.75">
      <c r="A36" s="61" t="s">
        <v>569</v>
      </c>
      <c r="B36" s="62"/>
      <c r="C36" s="71"/>
      <c r="D36" s="29" t="s">
        <v>531</v>
      </c>
      <c r="E36" s="56"/>
      <c r="F36" s="56"/>
      <c r="G36" s="56"/>
      <c r="H36" s="56"/>
      <c r="I36" s="56"/>
      <c r="J36" s="56"/>
      <c r="K36" s="56"/>
      <c r="L36" s="56"/>
      <c r="M36" s="397"/>
    </row>
    <row r="37" spans="1:13" ht="12.75">
      <c r="A37" s="61" t="s">
        <v>570</v>
      </c>
      <c r="B37" s="62"/>
      <c r="C37" s="71"/>
      <c r="D37" s="29" t="s">
        <v>533</v>
      </c>
      <c r="E37" s="56"/>
      <c r="F37" s="56"/>
      <c r="G37" s="56"/>
      <c r="H37" s="56"/>
      <c r="I37" s="56"/>
      <c r="J37" s="56"/>
      <c r="K37" s="56"/>
      <c r="L37" s="56"/>
      <c r="M37" s="397"/>
    </row>
    <row r="38" spans="1:13" ht="12.75">
      <c r="A38" s="61" t="s">
        <v>571</v>
      </c>
      <c r="B38" s="62"/>
      <c r="C38" s="71"/>
      <c r="D38" s="29" t="s">
        <v>535</v>
      </c>
      <c r="E38" s="56"/>
      <c r="F38" s="56"/>
      <c r="G38" s="56"/>
      <c r="H38" s="56"/>
      <c r="I38" s="56"/>
      <c r="J38" s="56"/>
      <c r="K38" s="56"/>
      <c r="L38" s="56"/>
      <c r="M38" s="397"/>
    </row>
    <row r="39" spans="1:13" ht="12.75">
      <c r="A39" s="57" t="s">
        <v>572</v>
      </c>
      <c r="B39" s="58"/>
      <c r="C39" s="77" t="s">
        <v>537</v>
      </c>
      <c r="D39" s="60"/>
      <c r="E39" s="56"/>
      <c r="F39" s="56"/>
      <c r="G39" s="56"/>
      <c r="H39" s="56"/>
      <c r="I39" s="56"/>
      <c r="J39" s="56"/>
      <c r="K39" s="56"/>
      <c r="L39" s="56"/>
      <c r="M39" s="397"/>
    </row>
    <row r="40" spans="1:13" ht="26.25" customHeight="1">
      <c r="A40" s="54" t="s">
        <v>573</v>
      </c>
      <c r="B40" s="551" t="s">
        <v>574</v>
      </c>
      <c r="C40" s="552"/>
      <c r="D40" s="553"/>
      <c r="E40" s="56">
        <f aca="true" t="shared" si="3" ref="E40:L40">SUM(E31,E32,E33-E34-E35,E39)</f>
        <v>0</v>
      </c>
      <c r="F40" s="56">
        <f t="shared" si="3"/>
        <v>0</v>
      </c>
      <c r="G40" s="56">
        <f t="shared" si="3"/>
        <v>0</v>
      </c>
      <c r="H40" s="56">
        <f t="shared" si="3"/>
        <v>0</v>
      </c>
      <c r="I40" s="56">
        <f t="shared" si="3"/>
        <v>0</v>
      </c>
      <c r="J40" s="56">
        <f t="shared" si="3"/>
        <v>0</v>
      </c>
      <c r="K40" s="56">
        <f t="shared" si="3"/>
        <v>0</v>
      </c>
      <c r="L40" s="56">
        <f t="shared" si="3"/>
        <v>0</v>
      </c>
      <c r="M40" s="393"/>
    </row>
    <row r="41" spans="1:13" ht="24.75" customHeight="1">
      <c r="A41" s="54" t="s">
        <v>575</v>
      </c>
      <c r="B41" s="567" t="s">
        <v>576</v>
      </c>
      <c r="C41" s="568"/>
      <c r="D41" s="569"/>
      <c r="E41" s="56"/>
      <c r="F41" s="514">
        <v>0</v>
      </c>
      <c r="G41" s="514">
        <f>SUM(G21-G30-G40)</f>
        <v>0</v>
      </c>
      <c r="H41" s="393"/>
      <c r="I41" s="514">
        <v>0</v>
      </c>
      <c r="J41" s="393">
        <v>0</v>
      </c>
      <c r="K41" s="393"/>
      <c r="L41" s="514">
        <f>SUM(L21-L30-L40)</f>
        <v>0</v>
      </c>
      <c r="M41" s="514">
        <v>0</v>
      </c>
    </row>
    <row r="42" spans="1:13" ht="24.75" customHeight="1">
      <c r="A42" s="54" t="s">
        <v>577</v>
      </c>
      <c r="B42" s="551" t="s">
        <v>578</v>
      </c>
      <c r="C42" s="552"/>
      <c r="D42" s="553"/>
      <c r="E42" s="56"/>
      <c r="F42" s="514">
        <v>0</v>
      </c>
      <c r="G42" s="52">
        <f>SUM(G12-G22-G31)</f>
        <v>0</v>
      </c>
      <c r="H42" s="56"/>
      <c r="I42" s="52">
        <v>0</v>
      </c>
      <c r="J42" s="393">
        <v>0</v>
      </c>
      <c r="K42" s="56"/>
      <c r="L42" s="52">
        <f>SUM(L12-L22-L31)</f>
        <v>0</v>
      </c>
      <c r="M42" s="514">
        <v>0</v>
      </c>
    </row>
    <row r="43" spans="1:6" ht="12.75">
      <c r="A43" s="78" t="s">
        <v>579</v>
      </c>
      <c r="B43" s="78"/>
      <c r="C43" s="78"/>
      <c r="D43" s="78"/>
      <c r="E43" s="78"/>
      <c r="F43" s="78"/>
    </row>
    <row r="44" ht="12.75">
      <c r="A44" s="79" t="s">
        <v>580</v>
      </c>
    </row>
  </sheetData>
  <sheetProtection/>
  <mergeCells count="28">
    <mergeCell ref="A4:K4"/>
    <mergeCell ref="B42:D42"/>
    <mergeCell ref="C34:D34"/>
    <mergeCell ref="C35:D35"/>
    <mergeCell ref="B40:D40"/>
    <mergeCell ref="B41:D41"/>
    <mergeCell ref="C32:D32"/>
    <mergeCell ref="C33:D33"/>
    <mergeCell ref="C24:D24"/>
    <mergeCell ref="C25:D25"/>
    <mergeCell ref="B30:D30"/>
    <mergeCell ref="B31:D31"/>
    <mergeCell ref="M9:M10"/>
    <mergeCell ref="B12:D12"/>
    <mergeCell ref="C16:D16"/>
    <mergeCell ref="B21:D21"/>
    <mergeCell ref="B22:D22"/>
    <mergeCell ref="C23:D23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rintOptions/>
  <pageMargins left="0.5511811023622047" right="0.7480314960629921" top="0.15748031496062992" bottom="0.11811023622047245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zoomScale="57" zoomScaleNormal="57" zoomScalePageLayoutView="0" workbookViewId="0" topLeftCell="A14">
      <selection activeCell="AE43" sqref="AE43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00390625" style="0" customWidth="1"/>
    <col min="4" max="5" width="7.00390625" style="0" customWidth="1"/>
    <col min="6" max="6" width="6.28125" style="0" customWidth="1"/>
    <col min="7" max="7" width="7.140625" style="0" customWidth="1"/>
    <col min="8" max="8" width="8.7109375" style="0" customWidth="1"/>
    <col min="9" max="9" width="8.421875" style="0" customWidth="1"/>
    <col min="10" max="10" width="8.00390625" style="0" customWidth="1"/>
  </cols>
  <sheetData>
    <row r="1" spans="1:10" ht="12.75">
      <c r="A1" s="84"/>
      <c r="B1" s="84"/>
      <c r="C1" s="84"/>
      <c r="D1" s="84"/>
      <c r="E1" s="84"/>
      <c r="F1" s="43"/>
      <c r="H1" s="84"/>
      <c r="I1" s="84"/>
      <c r="J1" s="84"/>
    </row>
    <row r="2" spans="1:10" ht="12.75">
      <c r="A2" s="118"/>
      <c r="B2" s="84"/>
      <c r="C2" s="84"/>
      <c r="D2" s="84"/>
      <c r="E2" s="84"/>
      <c r="F2" s="79" t="s">
        <v>737</v>
      </c>
      <c r="G2" s="84"/>
      <c r="H2" s="84"/>
      <c r="I2" s="84"/>
      <c r="J2" s="84"/>
    </row>
    <row r="3" spans="1:10" ht="12.75">
      <c r="A3" s="84"/>
      <c r="B3" s="84"/>
      <c r="C3" s="119"/>
      <c r="D3" s="120"/>
      <c r="E3" s="84"/>
      <c r="F3" s="79" t="s">
        <v>511</v>
      </c>
      <c r="G3" s="84"/>
      <c r="H3" s="84"/>
      <c r="I3" s="84"/>
      <c r="J3" s="84"/>
    </row>
    <row r="4" spans="1:10" ht="7.5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3" ht="15.75">
      <c r="A5" s="724" t="s">
        <v>738</v>
      </c>
      <c r="B5" s="724"/>
      <c r="C5" s="724"/>
      <c r="D5" s="724"/>
      <c r="E5" s="724"/>
      <c r="F5" s="724"/>
      <c r="G5" s="724"/>
      <c r="H5" s="724"/>
      <c r="I5" s="724"/>
      <c r="J5" s="724"/>
      <c r="K5" s="121"/>
      <c r="L5" s="121"/>
      <c r="M5" s="121"/>
    </row>
    <row r="6" spans="1:13" ht="15" customHeight="1">
      <c r="A6" s="738" t="s">
        <v>19</v>
      </c>
      <c r="B6" s="738"/>
      <c r="C6" s="738"/>
      <c r="D6" s="738"/>
      <c r="E6" s="738"/>
      <c r="F6" s="738"/>
      <c r="G6" s="738"/>
      <c r="H6" s="738"/>
      <c r="I6" s="738"/>
      <c r="J6" s="738"/>
      <c r="K6" s="122"/>
      <c r="L6" s="122"/>
      <c r="M6" s="122"/>
    </row>
    <row r="7" spans="1:13" ht="15" customHeight="1">
      <c r="A7" s="739" t="s">
        <v>380</v>
      </c>
      <c r="B7" s="739"/>
      <c r="C7" s="739"/>
      <c r="D7" s="739"/>
      <c r="E7" s="739"/>
      <c r="F7" s="739"/>
      <c r="G7" s="739"/>
      <c r="H7" s="739"/>
      <c r="I7" s="739"/>
      <c r="J7" s="739"/>
      <c r="K7" s="123"/>
      <c r="L7" s="123"/>
      <c r="M7" s="123"/>
    </row>
    <row r="8" spans="1:13" ht="14.25" customHeight="1">
      <c r="A8" s="579" t="s">
        <v>563</v>
      </c>
      <c r="B8" s="579"/>
      <c r="C8" s="579"/>
      <c r="D8" s="579"/>
      <c r="E8" s="579"/>
      <c r="F8" s="579"/>
      <c r="G8" s="579"/>
      <c r="H8" s="579"/>
      <c r="I8" s="579"/>
      <c r="J8" s="579"/>
      <c r="K8" s="122"/>
      <c r="L8" s="122"/>
      <c r="M8" s="122"/>
    </row>
    <row r="9" spans="1:13" ht="27.75" customHeight="1">
      <c r="A9" s="742" t="s">
        <v>739</v>
      </c>
      <c r="B9" s="742"/>
      <c r="C9" s="742"/>
      <c r="D9" s="742"/>
      <c r="E9" s="742"/>
      <c r="F9" s="742"/>
      <c r="G9" s="742"/>
      <c r="H9" s="742"/>
      <c r="I9" s="742"/>
      <c r="J9" s="742"/>
      <c r="K9" s="124"/>
      <c r="L9" s="124"/>
      <c r="M9" s="124"/>
    </row>
    <row r="10" spans="1:13" ht="10.5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124"/>
      <c r="L10" s="124"/>
      <c r="M10" s="124"/>
    </row>
    <row r="11" spans="1:13" ht="14.25" customHeight="1">
      <c r="A11" s="745" t="s">
        <v>740</v>
      </c>
      <c r="B11" s="745"/>
      <c r="C11" s="745"/>
      <c r="D11" s="745"/>
      <c r="E11" s="745"/>
      <c r="F11" s="745"/>
      <c r="G11" s="745"/>
      <c r="H11" s="745"/>
      <c r="I11" s="745"/>
      <c r="J11" s="745"/>
      <c r="K11" s="125"/>
      <c r="L11" s="125"/>
      <c r="M11" s="125"/>
    </row>
    <row r="12" spans="1:13" ht="15.75">
      <c r="A12" s="746" t="s">
        <v>780</v>
      </c>
      <c r="B12" s="746"/>
      <c r="C12" s="746"/>
      <c r="D12" s="746"/>
      <c r="E12" s="746"/>
      <c r="F12" s="746"/>
      <c r="G12" s="746"/>
      <c r="H12" s="746"/>
      <c r="I12" s="746"/>
      <c r="J12" s="746"/>
      <c r="K12" s="122"/>
      <c r="L12" s="122"/>
      <c r="M12" s="122"/>
    </row>
    <row r="13" spans="1:13" ht="11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2"/>
      <c r="L13" s="122"/>
      <c r="M13" s="122"/>
    </row>
    <row r="14" spans="1:13" ht="15.75">
      <c r="A14" s="736" t="s">
        <v>781</v>
      </c>
      <c r="B14" s="736"/>
      <c r="C14" s="736"/>
      <c r="D14" s="736"/>
      <c r="E14" s="736"/>
      <c r="F14" s="736"/>
      <c r="G14" s="736"/>
      <c r="H14" s="736"/>
      <c r="I14" s="736"/>
      <c r="J14" s="736"/>
      <c r="K14" s="122"/>
      <c r="L14" s="122"/>
      <c r="M14" s="122"/>
    </row>
    <row r="15" spans="1:13" ht="13.5" customHeight="1">
      <c r="A15" s="127"/>
      <c r="B15" s="127"/>
      <c r="C15" s="737" t="s">
        <v>382</v>
      </c>
      <c r="D15" s="737"/>
      <c r="E15" s="737"/>
      <c r="F15" s="127"/>
      <c r="G15" s="127"/>
      <c r="H15" s="127"/>
      <c r="I15" s="127"/>
      <c r="J15" s="127"/>
      <c r="K15" s="122"/>
      <c r="L15" s="122"/>
      <c r="M15" s="122"/>
    </row>
    <row r="16" spans="1:11" ht="12.75">
      <c r="A16" s="128"/>
      <c r="B16" s="128"/>
      <c r="C16" s="128"/>
      <c r="D16" s="128"/>
      <c r="E16" s="498" t="s">
        <v>32</v>
      </c>
      <c r="F16" s="128"/>
      <c r="G16" s="128"/>
      <c r="H16" s="128"/>
      <c r="I16" s="128"/>
      <c r="J16" s="128"/>
      <c r="K16" s="499"/>
    </row>
    <row r="17" spans="1:10" ht="13.5" customHeight="1">
      <c r="A17" s="688" t="s">
        <v>383</v>
      </c>
      <c r="B17" s="687" t="s">
        <v>384</v>
      </c>
      <c r="C17" s="687" t="s">
        <v>741</v>
      </c>
      <c r="D17" s="687" t="s">
        <v>742</v>
      </c>
      <c r="E17" s="687"/>
      <c r="F17" s="687"/>
      <c r="G17" s="687"/>
      <c r="H17" s="687"/>
      <c r="I17" s="740" t="s">
        <v>518</v>
      </c>
      <c r="J17" s="687" t="s">
        <v>743</v>
      </c>
    </row>
    <row r="18" spans="1:10" ht="73.5" customHeight="1">
      <c r="A18" s="744"/>
      <c r="B18" s="687"/>
      <c r="C18" s="687"/>
      <c r="D18" s="24" t="s">
        <v>744</v>
      </c>
      <c r="E18" s="24" t="s">
        <v>745</v>
      </c>
      <c r="F18" s="24" t="s">
        <v>746</v>
      </c>
      <c r="G18" s="24" t="s">
        <v>747</v>
      </c>
      <c r="H18" s="24" t="s">
        <v>748</v>
      </c>
      <c r="I18" s="741"/>
      <c r="J18" s="687"/>
    </row>
    <row r="19" spans="1:10" ht="12.75">
      <c r="A19" s="129">
        <v>1</v>
      </c>
      <c r="B19" s="130">
        <v>2</v>
      </c>
      <c r="C19" s="130">
        <v>3</v>
      </c>
      <c r="D19" s="131">
        <v>4</v>
      </c>
      <c r="E19" s="130">
        <v>5</v>
      </c>
      <c r="F19" s="129">
        <v>6</v>
      </c>
      <c r="G19" s="130">
        <v>7</v>
      </c>
      <c r="H19" s="129">
        <v>8</v>
      </c>
      <c r="I19" s="87">
        <v>9</v>
      </c>
      <c r="J19" s="132">
        <v>10</v>
      </c>
    </row>
    <row r="20" spans="1:10" ht="25.5">
      <c r="A20" s="24" t="s">
        <v>483</v>
      </c>
      <c r="B20" s="133" t="s">
        <v>767</v>
      </c>
      <c r="C20" s="134"/>
      <c r="D20" s="135"/>
      <c r="E20" s="8"/>
      <c r="F20" s="8"/>
      <c r="G20" s="135"/>
      <c r="H20" s="372">
        <v>1631.75</v>
      </c>
      <c r="I20" s="529">
        <v>1631.75</v>
      </c>
      <c r="J20" s="8"/>
    </row>
    <row r="21" spans="1:10" ht="34.5" customHeight="1">
      <c r="A21" s="26" t="s">
        <v>498</v>
      </c>
      <c r="B21" s="27" t="s">
        <v>749</v>
      </c>
      <c r="C21" s="134"/>
      <c r="D21" s="136" t="s">
        <v>750</v>
      </c>
      <c r="E21" s="136"/>
      <c r="F21" s="136" t="s">
        <v>750</v>
      </c>
      <c r="G21" s="136" t="s">
        <v>750</v>
      </c>
      <c r="H21" s="136" t="s">
        <v>750</v>
      </c>
      <c r="I21" s="88"/>
      <c r="J21" s="136" t="s">
        <v>750</v>
      </c>
    </row>
    <row r="22" spans="1:10" ht="32.25" customHeight="1">
      <c r="A22" s="26" t="s">
        <v>528</v>
      </c>
      <c r="B22" s="27" t="s">
        <v>751</v>
      </c>
      <c r="C22" s="134"/>
      <c r="D22" s="136" t="s">
        <v>750</v>
      </c>
      <c r="E22" s="136"/>
      <c r="F22" s="136" t="s">
        <v>750</v>
      </c>
      <c r="G22" s="136" t="s">
        <v>750</v>
      </c>
      <c r="H22" s="136" t="s">
        <v>750</v>
      </c>
      <c r="I22" s="88"/>
      <c r="J22" s="136" t="s">
        <v>750</v>
      </c>
    </row>
    <row r="23" spans="1:10" ht="23.25" customHeight="1">
      <c r="A23" s="26" t="s">
        <v>536</v>
      </c>
      <c r="B23" s="27" t="s">
        <v>752</v>
      </c>
      <c r="C23" s="137"/>
      <c r="D23" s="136" t="s">
        <v>750</v>
      </c>
      <c r="E23" s="136"/>
      <c r="F23" s="136" t="s">
        <v>750</v>
      </c>
      <c r="G23" s="136" t="s">
        <v>750</v>
      </c>
      <c r="H23" s="138"/>
      <c r="I23" s="88"/>
      <c r="J23" s="136" t="s">
        <v>750</v>
      </c>
    </row>
    <row r="24" spans="1:10" ht="13.5" customHeight="1">
      <c r="A24" s="26" t="s">
        <v>538</v>
      </c>
      <c r="B24" s="27" t="s">
        <v>753</v>
      </c>
      <c r="C24" s="137"/>
      <c r="D24" s="136" t="s">
        <v>750</v>
      </c>
      <c r="E24" s="136" t="s">
        <v>750</v>
      </c>
      <c r="F24" s="136"/>
      <c r="G24" s="136" t="s">
        <v>750</v>
      </c>
      <c r="H24" s="136">
        <v>0.02</v>
      </c>
      <c r="I24" s="88">
        <v>0.02</v>
      </c>
      <c r="J24" s="136" t="s">
        <v>750</v>
      </c>
    </row>
    <row r="25" spans="1:10" ht="13.5" customHeight="1">
      <c r="A25" s="26" t="s">
        <v>540</v>
      </c>
      <c r="B25" s="27" t="s">
        <v>754</v>
      </c>
      <c r="C25" s="137"/>
      <c r="D25" s="136" t="s">
        <v>750</v>
      </c>
      <c r="E25" s="136" t="s">
        <v>750</v>
      </c>
      <c r="F25" s="136"/>
      <c r="G25" s="136" t="s">
        <v>750</v>
      </c>
      <c r="H25" s="136" t="s">
        <v>750</v>
      </c>
      <c r="I25" s="88"/>
      <c r="J25" s="136" t="s">
        <v>750</v>
      </c>
    </row>
    <row r="26" spans="1:10" ht="23.25" customHeight="1">
      <c r="A26" s="26" t="s">
        <v>543</v>
      </c>
      <c r="B26" s="27" t="s">
        <v>755</v>
      </c>
      <c r="C26" s="137"/>
      <c r="D26" s="136"/>
      <c r="E26" s="136" t="s">
        <v>750</v>
      </c>
      <c r="F26" s="136" t="s">
        <v>750</v>
      </c>
      <c r="G26" s="136" t="s">
        <v>750</v>
      </c>
      <c r="H26" s="136" t="s">
        <v>750</v>
      </c>
      <c r="I26" s="88"/>
      <c r="J26" s="139"/>
    </row>
    <row r="27" spans="1:10" ht="21" customHeight="1">
      <c r="A27" s="26" t="s">
        <v>545</v>
      </c>
      <c r="B27" s="27" t="s">
        <v>756</v>
      </c>
      <c r="C27" s="134"/>
      <c r="D27" s="136" t="s">
        <v>750</v>
      </c>
      <c r="E27" s="136" t="s">
        <v>750</v>
      </c>
      <c r="F27" s="136" t="s">
        <v>750</v>
      </c>
      <c r="G27" s="136"/>
      <c r="H27" s="136">
        <v>2205.64</v>
      </c>
      <c r="I27" s="372">
        <v>2205.64</v>
      </c>
      <c r="J27" s="139"/>
    </row>
    <row r="28" spans="1:10" ht="25.5">
      <c r="A28" s="24" t="s">
        <v>547</v>
      </c>
      <c r="B28" s="140" t="s">
        <v>768</v>
      </c>
      <c r="C28" s="134"/>
      <c r="D28" s="136"/>
      <c r="E28" s="139"/>
      <c r="F28" s="139"/>
      <c r="G28" s="136"/>
      <c r="H28" s="372">
        <v>3837.41</v>
      </c>
      <c r="I28" s="485">
        <v>3837.41</v>
      </c>
      <c r="J28" s="135"/>
    </row>
    <row r="29" spans="1:11" ht="33" customHeight="1">
      <c r="A29" s="26" t="s">
        <v>552</v>
      </c>
      <c r="B29" s="27" t="s">
        <v>749</v>
      </c>
      <c r="C29" s="134"/>
      <c r="D29" s="136" t="s">
        <v>750</v>
      </c>
      <c r="E29" s="136"/>
      <c r="F29" s="136" t="s">
        <v>750</v>
      </c>
      <c r="G29" s="136" t="s">
        <v>750</v>
      </c>
      <c r="H29" s="136" t="s">
        <v>750</v>
      </c>
      <c r="I29" s="88"/>
      <c r="J29" s="136" t="s">
        <v>750</v>
      </c>
      <c r="K29" s="500"/>
    </row>
    <row r="30" spans="1:10" ht="33" customHeight="1">
      <c r="A30" s="26" t="s">
        <v>553</v>
      </c>
      <c r="B30" s="27" t="s">
        <v>751</v>
      </c>
      <c r="C30" s="134"/>
      <c r="D30" s="136" t="s">
        <v>750</v>
      </c>
      <c r="E30" s="136"/>
      <c r="F30" s="136" t="s">
        <v>750</v>
      </c>
      <c r="G30" s="136" t="s">
        <v>750</v>
      </c>
      <c r="H30" s="136" t="s">
        <v>750</v>
      </c>
      <c r="I30" s="88"/>
      <c r="J30" s="136" t="s">
        <v>750</v>
      </c>
    </row>
    <row r="31" spans="1:10" ht="23.25" customHeight="1">
      <c r="A31" s="26" t="s">
        <v>555</v>
      </c>
      <c r="B31" s="27" t="s">
        <v>752</v>
      </c>
      <c r="C31" s="134"/>
      <c r="D31" s="136" t="s">
        <v>750</v>
      </c>
      <c r="E31" s="136"/>
      <c r="F31" s="136" t="s">
        <v>750</v>
      </c>
      <c r="G31" s="136" t="s">
        <v>750</v>
      </c>
      <c r="H31" s="138"/>
      <c r="I31" s="88"/>
      <c r="J31" s="136" t="s">
        <v>750</v>
      </c>
    </row>
    <row r="32" spans="1:10" ht="15.75">
      <c r="A32" s="26" t="s">
        <v>557</v>
      </c>
      <c r="B32" s="27" t="s">
        <v>753</v>
      </c>
      <c r="C32" s="134"/>
      <c r="D32" s="136" t="s">
        <v>750</v>
      </c>
      <c r="E32" s="136" t="s">
        <v>750</v>
      </c>
      <c r="F32" s="136"/>
      <c r="G32" s="136" t="s">
        <v>750</v>
      </c>
      <c r="H32" s="136"/>
      <c r="I32" s="530"/>
      <c r="J32" s="136" t="s">
        <v>750</v>
      </c>
    </row>
    <row r="33" spans="1:10" ht="15.75">
      <c r="A33" s="26" t="s">
        <v>559</v>
      </c>
      <c r="B33" s="27" t="s">
        <v>754</v>
      </c>
      <c r="C33" s="134"/>
      <c r="D33" s="136" t="s">
        <v>750</v>
      </c>
      <c r="E33" s="136" t="s">
        <v>750</v>
      </c>
      <c r="F33" s="136"/>
      <c r="G33" s="136" t="s">
        <v>750</v>
      </c>
      <c r="H33" s="136" t="s">
        <v>750</v>
      </c>
      <c r="I33" s="88"/>
      <c r="J33" s="136" t="s">
        <v>750</v>
      </c>
    </row>
    <row r="34" spans="1:10" ht="21" customHeight="1">
      <c r="A34" s="26" t="s">
        <v>561</v>
      </c>
      <c r="B34" s="27" t="s">
        <v>757</v>
      </c>
      <c r="C34" s="134"/>
      <c r="D34" s="136"/>
      <c r="E34" s="136" t="s">
        <v>750</v>
      </c>
      <c r="F34" s="136" t="s">
        <v>750</v>
      </c>
      <c r="G34" s="136" t="s">
        <v>750</v>
      </c>
      <c r="H34" s="136" t="s">
        <v>750</v>
      </c>
      <c r="I34" s="88"/>
      <c r="J34" s="139"/>
    </row>
    <row r="35" spans="1:10" ht="23.25" customHeight="1">
      <c r="A35" s="26" t="s">
        <v>567</v>
      </c>
      <c r="B35" s="27" t="s">
        <v>756</v>
      </c>
      <c r="C35" s="134"/>
      <c r="D35" s="136" t="s">
        <v>750</v>
      </c>
      <c r="E35" s="136" t="s">
        <v>750</v>
      </c>
      <c r="F35" s="136" t="s">
        <v>750</v>
      </c>
      <c r="G35" s="136"/>
      <c r="H35" s="372">
        <v>1990.33</v>
      </c>
      <c r="I35" s="497">
        <v>1990.33</v>
      </c>
      <c r="J35" s="139"/>
    </row>
    <row r="36" spans="1:10" ht="15.75" customHeight="1">
      <c r="A36" s="24" t="s">
        <v>572</v>
      </c>
      <c r="B36" s="140" t="s">
        <v>20</v>
      </c>
      <c r="C36" s="134"/>
      <c r="D36" s="8"/>
      <c r="E36" s="135"/>
      <c r="F36" s="135"/>
      <c r="G36" s="8"/>
      <c r="H36" s="373">
        <v>5827.74</v>
      </c>
      <c r="I36" s="373">
        <v>5827.74</v>
      </c>
      <c r="J36" s="135"/>
    </row>
    <row r="37" spans="1:10" ht="7.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18" customHeight="1">
      <c r="A38" s="731" t="s">
        <v>161</v>
      </c>
      <c r="B38" s="731"/>
      <c r="C38" s="731"/>
      <c r="D38" s="118"/>
      <c r="E38" s="732" t="s">
        <v>758</v>
      </c>
      <c r="F38" s="732"/>
      <c r="G38" s="84"/>
      <c r="H38" s="731" t="s">
        <v>162</v>
      </c>
      <c r="I38" s="731"/>
      <c r="J38" s="731"/>
    </row>
    <row r="39" spans="1:10" ht="30.75" customHeight="1">
      <c r="A39" s="733" t="s">
        <v>24</v>
      </c>
      <c r="B39" s="733"/>
      <c r="C39" s="733"/>
      <c r="D39" s="46"/>
      <c r="E39" s="734" t="s">
        <v>25</v>
      </c>
      <c r="F39" s="734"/>
      <c r="G39" s="84"/>
      <c r="H39" s="734" t="s">
        <v>415</v>
      </c>
      <c r="I39" s="735"/>
      <c r="J39" s="735"/>
    </row>
    <row r="40" spans="1:10" ht="12.75">
      <c r="A40" s="81"/>
      <c r="B40" s="81" t="s">
        <v>9</v>
      </c>
      <c r="C40" s="81"/>
      <c r="D40" s="84"/>
      <c r="E40" s="84"/>
      <c r="F40" s="84"/>
      <c r="G40" s="84"/>
      <c r="H40" s="84" t="s">
        <v>13</v>
      </c>
      <c r="I40" s="118"/>
      <c r="J40" s="118"/>
    </row>
    <row r="41" spans="1:10" ht="12.75">
      <c r="A41" s="729" t="s">
        <v>26</v>
      </c>
      <c r="B41" s="730"/>
      <c r="C41" s="84"/>
      <c r="D41" s="84"/>
      <c r="E41" s="84"/>
      <c r="F41" s="84"/>
      <c r="G41" s="84"/>
      <c r="H41" s="84"/>
      <c r="I41" s="84"/>
      <c r="J41" s="84"/>
    </row>
  </sheetData>
  <sheetProtection/>
  <mergeCells count="23">
    <mergeCell ref="I17:I18"/>
    <mergeCell ref="J17:J18"/>
    <mergeCell ref="A9:J9"/>
    <mergeCell ref="A10:J10"/>
    <mergeCell ref="A17:A18"/>
    <mergeCell ref="B17:B18"/>
    <mergeCell ref="C17:C18"/>
    <mergeCell ref="D17:H17"/>
    <mergeCell ref="A11:J11"/>
    <mergeCell ref="A12:J12"/>
    <mergeCell ref="A14:J14"/>
    <mergeCell ref="C15:E15"/>
    <mergeCell ref="A5:J5"/>
    <mergeCell ref="A6:J6"/>
    <mergeCell ref="A7:J7"/>
    <mergeCell ref="A8:J8"/>
    <mergeCell ref="A41:B41"/>
    <mergeCell ref="A38:C38"/>
    <mergeCell ref="E38:F38"/>
    <mergeCell ref="H38:J38"/>
    <mergeCell ref="A39:C39"/>
    <mergeCell ref="E39:F39"/>
    <mergeCell ref="H39:J39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8.421875" style="266" customWidth="1"/>
    <col min="2" max="2" width="1.8515625" style="266" customWidth="1"/>
    <col min="3" max="3" width="30.7109375" style="266" customWidth="1"/>
    <col min="4" max="4" width="9.00390625" style="266" customWidth="1"/>
    <col min="5" max="5" width="8.140625" style="266" customWidth="1"/>
    <col min="6" max="6" width="8.8515625" style="266" customWidth="1"/>
    <col min="7" max="7" width="9.140625" style="266" customWidth="1"/>
    <col min="8" max="8" width="8.57421875" style="266" customWidth="1"/>
    <col min="9" max="9" width="9.7109375" style="266" customWidth="1"/>
    <col min="10" max="16384" width="9.140625" style="266" customWidth="1"/>
  </cols>
  <sheetData>
    <row r="1" ht="12.75">
      <c r="F1" s="267"/>
    </row>
    <row r="2" spans="6:9" ht="12.75">
      <c r="F2" s="747" t="s">
        <v>222</v>
      </c>
      <c r="G2" s="747"/>
      <c r="H2" s="747"/>
      <c r="I2" s="747"/>
    </row>
    <row r="3" spans="2:6" ht="12.75">
      <c r="B3" s="265"/>
      <c r="C3" s="268"/>
      <c r="D3" s="268"/>
      <c r="E3" s="268"/>
      <c r="F3" s="266" t="s">
        <v>224</v>
      </c>
    </row>
    <row r="4" ht="15.75">
      <c r="C4" s="259" t="s">
        <v>21</v>
      </c>
    </row>
    <row r="5" spans="1:9" ht="32.25" customHeight="1">
      <c r="A5" s="748" t="s">
        <v>225</v>
      </c>
      <c r="B5" s="748"/>
      <c r="C5" s="748"/>
      <c r="D5" s="748"/>
      <c r="E5" s="748"/>
      <c r="F5" s="748"/>
      <c r="G5" s="748"/>
      <c r="H5" s="748"/>
      <c r="I5" s="748"/>
    </row>
    <row r="6" spans="1:9" ht="12.75" customHeight="1">
      <c r="A6" s="269"/>
      <c r="B6" s="269"/>
      <c r="C6" s="269"/>
      <c r="D6" s="269"/>
      <c r="E6" s="269"/>
      <c r="F6" s="269"/>
      <c r="G6" s="269"/>
      <c r="H6" s="269"/>
      <c r="I6" s="269"/>
    </row>
    <row r="7" spans="1:9" ht="31.5" customHeight="1">
      <c r="A7" s="748" t="s">
        <v>782</v>
      </c>
      <c r="B7" s="748"/>
      <c r="C7" s="748"/>
      <c r="D7" s="748"/>
      <c r="E7" s="748"/>
      <c r="F7" s="748"/>
      <c r="G7" s="748"/>
      <c r="H7" s="748"/>
      <c r="I7" s="748"/>
    </row>
    <row r="9" spans="1:9" ht="25.5" customHeight="1">
      <c r="A9" s="749" t="s">
        <v>383</v>
      </c>
      <c r="B9" s="591" t="s">
        <v>482</v>
      </c>
      <c r="C9" s="593"/>
      <c r="D9" s="749" t="s">
        <v>697</v>
      </c>
      <c r="E9" s="749"/>
      <c r="F9" s="749"/>
      <c r="G9" s="749" t="s">
        <v>698</v>
      </c>
      <c r="H9" s="749"/>
      <c r="I9" s="749"/>
    </row>
    <row r="10" spans="1:9" ht="101.25" customHeight="1">
      <c r="A10" s="749"/>
      <c r="B10" s="594"/>
      <c r="C10" s="596"/>
      <c r="D10" s="72" t="s">
        <v>226</v>
      </c>
      <c r="E10" s="72" t="s">
        <v>227</v>
      </c>
      <c r="F10" s="72" t="s">
        <v>228</v>
      </c>
      <c r="G10" s="72" t="s">
        <v>226</v>
      </c>
      <c r="H10" s="72" t="s">
        <v>227</v>
      </c>
      <c r="I10" s="72" t="s">
        <v>228</v>
      </c>
    </row>
    <row r="11" spans="1:9" ht="12.75">
      <c r="A11" s="72">
        <v>1</v>
      </c>
      <c r="B11" s="751">
        <v>2</v>
      </c>
      <c r="C11" s="752"/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72">
        <v>8</v>
      </c>
    </row>
    <row r="12" spans="1:9" ht="25.5" customHeight="1">
      <c r="A12" s="145" t="s">
        <v>483</v>
      </c>
      <c r="B12" s="599" t="s">
        <v>229</v>
      </c>
      <c r="C12" s="753"/>
      <c r="D12" s="271">
        <v>25412.71</v>
      </c>
      <c r="E12" s="271">
        <v>25013.21</v>
      </c>
      <c r="F12" s="271">
        <v>399.5</v>
      </c>
      <c r="G12" s="271">
        <v>22197.9</v>
      </c>
      <c r="H12" s="271">
        <v>21811.85</v>
      </c>
      <c r="I12" s="271">
        <v>386.05</v>
      </c>
    </row>
    <row r="13" spans="1:9" ht="15" customHeight="1">
      <c r="A13" s="72" t="s">
        <v>230</v>
      </c>
      <c r="B13" s="754" t="s">
        <v>231</v>
      </c>
      <c r="C13" s="755"/>
      <c r="D13" s="392"/>
      <c r="E13" s="392"/>
      <c r="F13" s="392"/>
      <c r="G13" s="392"/>
      <c r="H13" s="392"/>
      <c r="I13" s="72"/>
    </row>
    <row r="14" spans="1:9" ht="12.75" customHeight="1">
      <c r="A14" s="72" t="s">
        <v>486</v>
      </c>
      <c r="B14" s="583" t="s">
        <v>232</v>
      </c>
      <c r="C14" s="585"/>
      <c r="D14" s="273">
        <v>17.28</v>
      </c>
      <c r="E14" s="275">
        <v>17.28</v>
      </c>
      <c r="F14" s="271"/>
      <c r="G14" s="274">
        <v>0</v>
      </c>
      <c r="H14" s="274">
        <v>0</v>
      </c>
      <c r="I14" s="272"/>
    </row>
    <row r="15" spans="1:9" ht="12.75" customHeight="1">
      <c r="A15" s="72" t="s">
        <v>233</v>
      </c>
      <c r="B15" s="174"/>
      <c r="C15" s="270" t="s">
        <v>234</v>
      </c>
      <c r="D15" s="273"/>
      <c r="E15" s="275"/>
      <c r="F15" s="392"/>
      <c r="G15" s="273"/>
      <c r="H15" s="275"/>
      <c r="I15" s="273"/>
    </row>
    <row r="16" spans="1:9" ht="12.75" customHeight="1">
      <c r="A16" s="72" t="s">
        <v>235</v>
      </c>
      <c r="B16" s="174"/>
      <c r="C16" s="270" t="s">
        <v>236</v>
      </c>
      <c r="D16" s="273">
        <v>17.28</v>
      </c>
      <c r="E16" s="275">
        <v>17.28</v>
      </c>
      <c r="F16" s="392"/>
      <c r="G16" s="273"/>
      <c r="H16" s="275"/>
      <c r="I16" s="273"/>
    </row>
    <row r="17" spans="1:9" ht="25.5" customHeight="1">
      <c r="A17" s="72" t="s">
        <v>488</v>
      </c>
      <c r="B17" s="583" t="s">
        <v>237</v>
      </c>
      <c r="C17" s="585"/>
      <c r="D17" s="271"/>
      <c r="E17" s="274"/>
      <c r="F17" s="271"/>
      <c r="G17" s="271"/>
      <c r="H17" s="274"/>
      <c r="I17" s="271"/>
    </row>
    <row r="18" spans="1:9" ht="12.75" customHeight="1">
      <c r="A18" s="72" t="s">
        <v>238</v>
      </c>
      <c r="B18" s="174"/>
      <c r="C18" s="270" t="s">
        <v>239</v>
      </c>
      <c r="D18" s="392"/>
      <c r="E18" s="275"/>
      <c r="F18" s="392"/>
      <c r="G18" s="392"/>
      <c r="H18" s="275"/>
      <c r="I18" s="72"/>
    </row>
    <row r="19" spans="1:9" ht="12.75" customHeight="1">
      <c r="A19" s="72" t="s">
        <v>240</v>
      </c>
      <c r="B19" s="174"/>
      <c r="C19" s="270" t="s">
        <v>241</v>
      </c>
      <c r="D19" s="72"/>
      <c r="E19" s="275"/>
      <c r="F19" s="392"/>
      <c r="G19" s="72"/>
      <c r="H19" s="275"/>
      <c r="I19" s="72"/>
    </row>
    <row r="20" spans="1:9" ht="12.75" customHeight="1">
      <c r="A20" s="72" t="s">
        <v>242</v>
      </c>
      <c r="B20" s="174"/>
      <c r="C20" s="270" t="s">
        <v>243</v>
      </c>
      <c r="D20" s="392"/>
      <c r="E20" s="275"/>
      <c r="F20" s="392"/>
      <c r="G20" s="392"/>
      <c r="H20" s="275"/>
      <c r="I20" s="392"/>
    </row>
    <row r="21" spans="1:9" ht="12.75" customHeight="1">
      <c r="A21" s="72" t="s">
        <v>244</v>
      </c>
      <c r="B21" s="174"/>
      <c r="C21" s="270" t="s">
        <v>245</v>
      </c>
      <c r="D21" s="72"/>
      <c r="E21" s="275"/>
      <c r="F21" s="392"/>
      <c r="G21" s="72"/>
      <c r="H21" s="275"/>
      <c r="I21" s="273"/>
    </row>
    <row r="22" spans="1:9" ht="12.75" customHeight="1">
      <c r="A22" s="72" t="s">
        <v>246</v>
      </c>
      <c r="B22" s="174"/>
      <c r="C22" s="270" t="s">
        <v>497</v>
      </c>
      <c r="D22" s="273"/>
      <c r="E22" s="275"/>
      <c r="F22" s="273"/>
      <c r="G22" s="72"/>
      <c r="H22" s="275"/>
      <c r="I22" s="273"/>
    </row>
    <row r="23" spans="1:9" ht="25.5" customHeight="1">
      <c r="A23" s="72" t="s">
        <v>490</v>
      </c>
      <c r="B23" s="583" t="s">
        <v>247</v>
      </c>
      <c r="C23" s="585"/>
      <c r="D23" s="272"/>
      <c r="E23" s="274"/>
      <c r="F23" s="272"/>
      <c r="G23" s="272"/>
      <c r="H23" s="274"/>
      <c r="I23" s="272"/>
    </row>
    <row r="24" spans="1:9" ht="12.75" customHeight="1">
      <c r="A24" s="72" t="s">
        <v>492</v>
      </c>
      <c r="B24" s="583" t="s">
        <v>80</v>
      </c>
      <c r="C24" s="585"/>
      <c r="D24" s="516">
        <v>24995.93</v>
      </c>
      <c r="E24" s="516">
        <v>24995.93</v>
      </c>
      <c r="F24" s="272"/>
      <c r="G24" s="276">
        <v>21792.25</v>
      </c>
      <c r="H24" s="276">
        <v>18930.22</v>
      </c>
      <c r="I24" s="272"/>
    </row>
    <row r="25" spans="1:9" ht="12.75" customHeight="1">
      <c r="A25" s="72" t="s">
        <v>248</v>
      </c>
      <c r="B25" s="174"/>
      <c r="C25" s="270" t="s">
        <v>249</v>
      </c>
      <c r="D25" s="515">
        <v>20893.96</v>
      </c>
      <c r="E25" s="392">
        <v>20893.96</v>
      </c>
      <c r="F25" s="273"/>
      <c r="G25" s="515">
        <v>17988.86</v>
      </c>
      <c r="H25" s="392">
        <v>17988.86</v>
      </c>
      <c r="I25" s="273"/>
    </row>
    <row r="26" spans="1:9" ht="12.75" customHeight="1">
      <c r="A26" s="72" t="s">
        <v>250</v>
      </c>
      <c r="B26" s="174"/>
      <c r="C26" s="270" t="s">
        <v>402</v>
      </c>
      <c r="D26" s="273">
        <v>4101.97</v>
      </c>
      <c r="E26" s="275">
        <v>4101.97</v>
      </c>
      <c r="F26" s="273"/>
      <c r="G26" s="273">
        <v>3803.39</v>
      </c>
      <c r="H26" s="275">
        <v>3803.39</v>
      </c>
      <c r="I26" s="273"/>
    </row>
    <row r="27" spans="1:9" ht="12.75" customHeight="1">
      <c r="A27" s="72" t="s">
        <v>494</v>
      </c>
      <c r="B27" s="583" t="s">
        <v>82</v>
      </c>
      <c r="C27" s="585"/>
      <c r="D27" s="273">
        <v>399.5</v>
      </c>
      <c r="E27" s="275"/>
      <c r="F27" s="273">
        <v>399.5</v>
      </c>
      <c r="G27" s="273">
        <v>405.65</v>
      </c>
      <c r="H27" s="275">
        <v>19.6</v>
      </c>
      <c r="I27" s="537">
        <v>386.05</v>
      </c>
    </row>
    <row r="28" spans="1:9" ht="38.25" customHeight="1">
      <c r="A28" s="145" t="s">
        <v>498</v>
      </c>
      <c r="B28" s="599" t="s">
        <v>251</v>
      </c>
      <c r="C28" s="756"/>
      <c r="D28" s="272"/>
      <c r="E28" s="274"/>
      <c r="F28" s="272"/>
      <c r="G28" s="272"/>
      <c r="H28" s="274"/>
      <c r="I28" s="272"/>
    </row>
    <row r="29" spans="1:9" ht="25.5" customHeight="1">
      <c r="A29" s="145" t="s">
        <v>528</v>
      </c>
      <c r="B29" s="757" t="s">
        <v>252</v>
      </c>
      <c r="C29" s="757"/>
      <c r="D29" s="274">
        <v>25412.71</v>
      </c>
      <c r="E29" s="274">
        <v>25013.21</v>
      </c>
      <c r="F29" s="271">
        <v>399.5</v>
      </c>
      <c r="G29" s="271">
        <v>22197.9</v>
      </c>
      <c r="H29" s="271">
        <v>21811.85</v>
      </c>
      <c r="I29" s="145">
        <v>386.05</v>
      </c>
    </row>
    <row r="30" spans="1:9" ht="12.75" customHeight="1">
      <c r="A30" s="277"/>
      <c r="B30" s="278"/>
      <c r="C30" s="278"/>
      <c r="D30" s="279"/>
      <c r="E30" s="279"/>
      <c r="F30" s="279"/>
      <c r="G30" s="279"/>
      <c r="H30" s="279"/>
      <c r="I30" s="279"/>
    </row>
    <row r="31" spans="3:8" ht="12.75">
      <c r="C31" s="750" t="s">
        <v>635</v>
      </c>
      <c r="D31" s="750"/>
      <c r="E31" s="750"/>
      <c r="F31" s="750"/>
      <c r="G31" s="750"/>
      <c r="H31" s="750"/>
    </row>
  </sheetData>
  <sheetProtection/>
  <mergeCells count="18">
    <mergeCell ref="C31:H31"/>
    <mergeCell ref="B11:C11"/>
    <mergeCell ref="B12:C12"/>
    <mergeCell ref="B13:C13"/>
    <mergeCell ref="B14:C14"/>
    <mergeCell ref="B17:C17"/>
    <mergeCell ref="B24:C24"/>
    <mergeCell ref="B27:C27"/>
    <mergeCell ref="B28:C28"/>
    <mergeCell ref="B29:C29"/>
    <mergeCell ref="B23:C23"/>
    <mergeCell ref="F2:I2"/>
    <mergeCell ref="A5:I5"/>
    <mergeCell ref="A7:I7"/>
    <mergeCell ref="A9:A10"/>
    <mergeCell ref="B9:C10"/>
    <mergeCell ref="D9:F9"/>
    <mergeCell ref="G9:I9"/>
  </mergeCells>
  <printOptions/>
  <pageMargins left="0.5511811023622047" right="0.15748031496062992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28125" style="280" customWidth="1"/>
    <col min="2" max="2" width="1.421875" style="280" customWidth="1"/>
    <col min="3" max="3" width="35.140625" style="280" customWidth="1"/>
    <col min="4" max="4" width="10.00390625" style="280" customWidth="1"/>
    <col min="5" max="5" width="9.57421875" style="280" customWidth="1"/>
    <col min="6" max="6" width="8.421875" style="280" customWidth="1"/>
    <col min="7" max="7" width="10.7109375" style="280" customWidth="1"/>
    <col min="8" max="16384" width="9.140625" style="280" customWidth="1"/>
  </cols>
  <sheetData>
    <row r="1" ht="12.75">
      <c r="D1" s="267"/>
    </row>
    <row r="2" spans="1:7" ht="12.75">
      <c r="A2" s="266"/>
      <c r="B2" s="266"/>
      <c r="C2" s="266"/>
      <c r="D2" s="747" t="s">
        <v>222</v>
      </c>
      <c r="E2" s="747"/>
      <c r="F2" s="747"/>
      <c r="G2" s="747"/>
    </row>
    <row r="3" spans="1:7" ht="12.75">
      <c r="A3" s="266"/>
      <c r="B3" s="265"/>
      <c r="C3" s="266"/>
      <c r="D3" s="265" t="s">
        <v>253</v>
      </c>
      <c r="E3" s="265"/>
      <c r="F3" s="265"/>
      <c r="G3" s="281"/>
    </row>
    <row r="4" spans="1:7" ht="15.75">
      <c r="A4" s="266"/>
      <c r="B4" s="268"/>
      <c r="C4" s="259" t="s">
        <v>21</v>
      </c>
      <c r="D4" s="268"/>
      <c r="E4" s="266"/>
      <c r="F4" s="266"/>
      <c r="G4" s="266"/>
    </row>
    <row r="5" spans="1:7" ht="35.25" customHeight="1">
      <c r="A5" s="748" t="s">
        <v>254</v>
      </c>
      <c r="B5" s="748"/>
      <c r="C5" s="748"/>
      <c r="D5" s="748"/>
      <c r="E5" s="748"/>
      <c r="F5" s="748"/>
      <c r="G5" s="748"/>
    </row>
    <row r="6" spans="1:7" ht="12.75">
      <c r="A6" s="266"/>
      <c r="B6" s="266"/>
      <c r="C6" s="266"/>
      <c r="D6" s="266"/>
      <c r="E6" s="266"/>
      <c r="F6" s="266"/>
      <c r="G6" s="266"/>
    </row>
    <row r="7" spans="1:7" ht="15.75">
      <c r="A7" s="758" t="s">
        <v>783</v>
      </c>
      <c r="B7" s="758"/>
      <c r="C7" s="758"/>
      <c r="D7" s="758"/>
      <c r="E7" s="758"/>
      <c r="F7" s="758"/>
      <c r="G7" s="758"/>
    </row>
    <row r="8" spans="1:7" ht="12.75">
      <c r="A8" s="266"/>
      <c r="B8" s="266"/>
      <c r="C8" s="266"/>
      <c r="D8" s="266"/>
      <c r="E8" s="266"/>
      <c r="F8" s="266"/>
      <c r="G8" s="266"/>
    </row>
    <row r="9" spans="1:7" ht="38.25" customHeight="1">
      <c r="A9" s="759" t="s">
        <v>383</v>
      </c>
      <c r="B9" s="760" t="s">
        <v>482</v>
      </c>
      <c r="C9" s="761"/>
      <c r="D9" s="759" t="s">
        <v>697</v>
      </c>
      <c r="E9" s="759"/>
      <c r="F9" s="759" t="s">
        <v>698</v>
      </c>
      <c r="G9" s="759"/>
    </row>
    <row r="10" spans="1:7" ht="34.5" customHeight="1">
      <c r="A10" s="759"/>
      <c r="B10" s="762"/>
      <c r="C10" s="763"/>
      <c r="D10" s="283" t="s">
        <v>226</v>
      </c>
      <c r="E10" s="283" t="s">
        <v>255</v>
      </c>
      <c r="F10" s="283" t="s">
        <v>226</v>
      </c>
      <c r="G10" s="283" t="s">
        <v>255</v>
      </c>
    </row>
    <row r="11" spans="1:7" ht="12.75">
      <c r="A11" s="283">
        <v>1</v>
      </c>
      <c r="B11" s="766">
        <v>2</v>
      </c>
      <c r="C11" s="767"/>
      <c r="D11" s="283">
        <v>3</v>
      </c>
      <c r="E11" s="283">
        <v>4</v>
      </c>
      <c r="F11" s="283">
        <v>5</v>
      </c>
      <c r="G11" s="283">
        <v>6</v>
      </c>
    </row>
    <row r="12" spans="1:7" ht="37.5" customHeight="1">
      <c r="A12" s="282" t="s">
        <v>483</v>
      </c>
      <c r="B12" s="768" t="s">
        <v>256</v>
      </c>
      <c r="C12" s="769"/>
      <c r="D12" s="285"/>
      <c r="E12" s="285"/>
      <c r="F12" s="285"/>
      <c r="G12" s="285"/>
    </row>
    <row r="13" spans="1:7" ht="12.75">
      <c r="A13" s="283" t="s">
        <v>484</v>
      </c>
      <c r="B13" s="284"/>
      <c r="C13" s="286" t="s">
        <v>257</v>
      </c>
      <c r="D13" s="287"/>
      <c r="E13" s="287"/>
      <c r="F13" s="287"/>
      <c r="G13" s="287"/>
    </row>
    <row r="14" spans="1:7" ht="12.75">
      <c r="A14" s="283" t="s">
        <v>486</v>
      </c>
      <c r="B14" s="284"/>
      <c r="C14" s="286" t="s">
        <v>258</v>
      </c>
      <c r="D14" s="287"/>
      <c r="E14" s="287"/>
      <c r="F14" s="287"/>
      <c r="G14" s="287"/>
    </row>
    <row r="15" spans="1:7" ht="12.75">
      <c r="A15" s="283" t="s">
        <v>488</v>
      </c>
      <c r="B15" s="284"/>
      <c r="C15" s="286" t="s">
        <v>259</v>
      </c>
      <c r="D15" s="287"/>
      <c r="E15" s="287"/>
      <c r="F15" s="287"/>
      <c r="G15" s="287"/>
    </row>
    <row r="16" spans="1:7" ht="12.75">
      <c r="A16" s="283" t="s">
        <v>490</v>
      </c>
      <c r="B16" s="284"/>
      <c r="C16" s="286" t="s">
        <v>260</v>
      </c>
      <c r="D16" s="287"/>
      <c r="E16" s="287"/>
      <c r="F16" s="287"/>
      <c r="G16" s="287"/>
    </row>
    <row r="17" spans="1:7" ht="12.75" customHeight="1">
      <c r="A17" s="288" t="s">
        <v>492</v>
      </c>
      <c r="B17" s="284"/>
      <c r="C17" s="286" t="s">
        <v>261</v>
      </c>
      <c r="D17" s="287"/>
      <c r="E17" s="287"/>
      <c r="F17" s="287"/>
      <c r="G17" s="287"/>
    </row>
    <row r="18" spans="1:7" ht="25.5" customHeight="1">
      <c r="A18" s="282" t="s">
        <v>498</v>
      </c>
      <c r="B18" s="768" t="s">
        <v>262</v>
      </c>
      <c r="C18" s="769"/>
      <c r="D18" s="285"/>
      <c r="E18" s="285"/>
      <c r="F18" s="285"/>
      <c r="G18" s="285"/>
    </row>
    <row r="19" spans="1:7" ht="12.75">
      <c r="A19" s="283" t="s">
        <v>263</v>
      </c>
      <c r="B19" s="284"/>
      <c r="C19" s="286" t="s">
        <v>264</v>
      </c>
      <c r="D19" s="287"/>
      <c r="E19" s="287"/>
      <c r="F19" s="287"/>
      <c r="G19" s="287"/>
    </row>
    <row r="20" spans="1:7" ht="12.75">
      <c r="A20" s="283" t="s">
        <v>265</v>
      </c>
      <c r="B20" s="284"/>
      <c r="C20" s="286" t="s">
        <v>258</v>
      </c>
      <c r="D20" s="287"/>
      <c r="E20" s="287"/>
      <c r="F20" s="287"/>
      <c r="G20" s="287"/>
    </row>
    <row r="21" spans="1:7" ht="12.75">
      <c r="A21" s="283" t="s">
        <v>266</v>
      </c>
      <c r="B21" s="284"/>
      <c r="C21" s="286" t="s">
        <v>259</v>
      </c>
      <c r="D21" s="287"/>
      <c r="E21" s="287"/>
      <c r="F21" s="287"/>
      <c r="G21" s="287"/>
    </row>
    <row r="22" spans="1:7" ht="12.75" customHeight="1">
      <c r="A22" s="283" t="s">
        <v>267</v>
      </c>
      <c r="B22" s="284"/>
      <c r="C22" s="286" t="s">
        <v>260</v>
      </c>
      <c r="D22" s="287"/>
      <c r="E22" s="287"/>
      <c r="F22" s="287"/>
      <c r="G22" s="287"/>
    </row>
    <row r="23" spans="1:7" ht="12.75">
      <c r="A23" s="288" t="s">
        <v>506</v>
      </c>
      <c r="B23" s="284"/>
      <c r="C23" s="286" t="s">
        <v>261</v>
      </c>
      <c r="D23" s="287"/>
      <c r="E23" s="287"/>
      <c r="F23" s="287"/>
      <c r="G23" s="287"/>
    </row>
    <row r="24" spans="1:7" ht="25.5" customHeight="1">
      <c r="A24" s="282" t="s">
        <v>268</v>
      </c>
      <c r="B24" s="768" t="s">
        <v>269</v>
      </c>
      <c r="C24" s="769"/>
      <c r="D24" s="505">
        <v>2346.11</v>
      </c>
      <c r="E24" s="375"/>
      <c r="F24" s="375">
        <v>4550.46</v>
      </c>
      <c r="G24" s="375">
        <v>4550.46</v>
      </c>
    </row>
    <row r="25" spans="1:7" ht="12.75">
      <c r="A25" s="283" t="s">
        <v>270</v>
      </c>
      <c r="B25" s="284"/>
      <c r="C25" s="286" t="s">
        <v>264</v>
      </c>
      <c r="D25" s="504">
        <v>2346.11</v>
      </c>
      <c r="E25" s="287"/>
      <c r="F25" s="504">
        <v>4550.46</v>
      </c>
      <c r="G25" s="376">
        <v>4550.46</v>
      </c>
    </row>
    <row r="26" spans="1:7" ht="12.75">
      <c r="A26" s="283" t="s">
        <v>271</v>
      </c>
      <c r="B26" s="284"/>
      <c r="C26" s="286" t="s">
        <v>258</v>
      </c>
      <c r="D26" s="376"/>
      <c r="E26" s="287"/>
      <c r="F26" s="287"/>
      <c r="G26" s="287"/>
    </row>
    <row r="27" spans="1:7" ht="12.75">
      <c r="A27" s="283" t="s">
        <v>272</v>
      </c>
      <c r="B27" s="284"/>
      <c r="C27" s="289" t="s">
        <v>259</v>
      </c>
      <c r="D27" s="376"/>
      <c r="E27" s="287"/>
      <c r="F27" s="287"/>
      <c r="G27" s="287"/>
    </row>
    <row r="28" spans="1:7" ht="12.75">
      <c r="A28" s="283" t="s">
        <v>273</v>
      </c>
      <c r="B28" s="284"/>
      <c r="C28" s="286" t="s">
        <v>260</v>
      </c>
      <c r="D28" s="376"/>
      <c r="E28" s="287"/>
      <c r="F28" s="287"/>
      <c r="G28" s="287"/>
    </row>
    <row r="29" spans="1:7" ht="12.75" customHeight="1">
      <c r="A29" s="290" t="s">
        <v>274</v>
      </c>
      <c r="B29" s="284"/>
      <c r="C29" s="286" t="s">
        <v>261</v>
      </c>
      <c r="D29" s="376"/>
      <c r="E29" s="287"/>
      <c r="F29" s="287"/>
      <c r="G29" s="287"/>
    </row>
    <row r="30" spans="1:7" ht="12.75" customHeight="1">
      <c r="A30" s="283" t="s">
        <v>275</v>
      </c>
      <c r="B30" s="284"/>
      <c r="C30" s="286" t="s">
        <v>276</v>
      </c>
      <c r="D30" s="376"/>
      <c r="E30" s="287"/>
      <c r="F30" s="287"/>
      <c r="G30" s="287"/>
    </row>
    <row r="31" spans="1:7" ht="12.75">
      <c r="A31" s="283" t="s">
        <v>277</v>
      </c>
      <c r="B31" s="284"/>
      <c r="C31" s="286" t="s">
        <v>278</v>
      </c>
      <c r="D31" s="376"/>
      <c r="E31" s="287"/>
      <c r="F31" s="287"/>
      <c r="G31" s="287"/>
    </row>
    <row r="32" spans="1:7" ht="12.75" customHeight="1">
      <c r="A32" s="291" t="s">
        <v>536</v>
      </c>
      <c r="B32" s="764" t="s">
        <v>279</v>
      </c>
      <c r="C32" s="765"/>
      <c r="D32" s="506">
        <v>2346.11</v>
      </c>
      <c r="E32" s="377"/>
      <c r="F32" s="377">
        <v>4550.46</v>
      </c>
      <c r="G32" s="377">
        <v>4550.46</v>
      </c>
    </row>
    <row r="33" spans="1:7" ht="12.75">
      <c r="A33" s="145" t="s">
        <v>280</v>
      </c>
      <c r="B33" s="757" t="s">
        <v>281</v>
      </c>
      <c r="C33" s="757"/>
      <c r="D33" s="274"/>
      <c r="E33" s="272"/>
      <c r="F33" s="272"/>
      <c r="G33" s="272"/>
    </row>
    <row r="34" spans="1:7" ht="12.75">
      <c r="A34" s="277"/>
      <c r="B34" s="278"/>
      <c r="C34" s="278"/>
      <c r="D34" s="279"/>
      <c r="E34" s="279"/>
      <c r="F34" s="279"/>
      <c r="G34" s="279"/>
    </row>
    <row r="35" spans="1:7" ht="12.75">
      <c r="A35" s="277"/>
      <c r="B35" s="278"/>
      <c r="C35" s="278"/>
      <c r="D35" s="292"/>
      <c r="E35" s="292"/>
      <c r="F35" s="279"/>
      <c r="G35" s="279"/>
    </row>
    <row r="36" spans="1:7" ht="12.75">
      <c r="A36" s="277"/>
      <c r="B36" s="278"/>
      <c r="C36" s="278"/>
      <c r="D36" s="279"/>
      <c r="E36" s="279"/>
      <c r="F36" s="279"/>
      <c r="G36" s="279"/>
    </row>
  </sheetData>
  <sheetProtection/>
  <mergeCells count="13">
    <mergeCell ref="B32:C32"/>
    <mergeCell ref="B33:C33"/>
    <mergeCell ref="B11:C11"/>
    <mergeCell ref="B12:C12"/>
    <mergeCell ref="B18:C18"/>
    <mergeCell ref="B24:C24"/>
    <mergeCell ref="D2:G2"/>
    <mergeCell ref="A5:G5"/>
    <mergeCell ref="A7:G7"/>
    <mergeCell ref="A9:A10"/>
    <mergeCell ref="B9:C10"/>
    <mergeCell ref="D9:E9"/>
    <mergeCell ref="F9:G9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00390625" style="295" customWidth="1"/>
    <col min="2" max="2" width="1.57421875" style="295" customWidth="1"/>
    <col min="3" max="3" width="31.7109375" style="295" customWidth="1"/>
    <col min="4" max="4" width="9.57421875" style="295" customWidth="1"/>
    <col min="5" max="5" width="10.00390625" style="295" customWidth="1"/>
    <col min="6" max="6" width="5.7109375" style="295" customWidth="1"/>
    <col min="7" max="7" width="9.57421875" style="295" customWidth="1"/>
    <col min="8" max="8" width="9.421875" style="295" bestFit="1" customWidth="1"/>
    <col min="9" max="9" width="6.7109375" style="295" customWidth="1"/>
    <col min="10" max="16384" width="9.140625" style="295" customWidth="1"/>
  </cols>
  <sheetData>
    <row r="1" ht="15">
      <c r="F1" s="267"/>
    </row>
    <row r="2" spans="6:9" ht="12.75" customHeight="1">
      <c r="F2" s="265" t="s">
        <v>14</v>
      </c>
      <c r="H2" s="265"/>
      <c r="I2" s="265"/>
    </row>
    <row r="3" spans="2:9" ht="15">
      <c r="B3" s="296"/>
      <c r="F3" s="265" t="s">
        <v>15</v>
      </c>
      <c r="H3" s="260"/>
      <c r="I3" s="293"/>
    </row>
    <row r="4" spans="2:9" ht="15.75">
      <c r="B4" s="296"/>
      <c r="C4" s="259" t="s">
        <v>21</v>
      </c>
      <c r="F4" s="265" t="s">
        <v>282</v>
      </c>
      <c r="H4" s="260"/>
      <c r="I4" s="293"/>
    </row>
    <row r="5" spans="1:9" s="297" customFormat="1" ht="33.75" customHeight="1">
      <c r="A5" s="586" t="s">
        <v>283</v>
      </c>
      <c r="B5" s="586"/>
      <c r="C5" s="586"/>
      <c r="D5" s="586"/>
      <c r="E5" s="586"/>
      <c r="F5" s="586"/>
      <c r="G5" s="586"/>
      <c r="H5" s="586"/>
      <c r="I5" s="586"/>
    </row>
    <row r="6" spans="1:9" ht="18" customHeight="1">
      <c r="A6" s="775" t="s">
        <v>786</v>
      </c>
      <c r="B6" s="775"/>
      <c r="C6" s="775"/>
      <c r="D6" s="775"/>
      <c r="E6" s="775"/>
      <c r="F6" s="775"/>
      <c r="G6" s="775"/>
      <c r="H6" s="775"/>
      <c r="I6" s="775"/>
    </row>
    <row r="9" spans="1:9" ht="25.5" customHeight="1">
      <c r="A9" s="776" t="s">
        <v>383</v>
      </c>
      <c r="B9" s="777" t="s">
        <v>482</v>
      </c>
      <c r="C9" s="778"/>
      <c r="D9" s="776" t="s">
        <v>697</v>
      </c>
      <c r="E9" s="776"/>
      <c r="F9" s="776"/>
      <c r="G9" s="776" t="s">
        <v>698</v>
      </c>
      <c r="H9" s="776"/>
      <c r="I9" s="776"/>
    </row>
    <row r="10" spans="1:9" ht="168">
      <c r="A10" s="776"/>
      <c r="B10" s="779"/>
      <c r="C10" s="780"/>
      <c r="D10" s="507" t="s">
        <v>226</v>
      </c>
      <c r="E10" s="507" t="s">
        <v>284</v>
      </c>
      <c r="F10" s="507" t="s">
        <v>285</v>
      </c>
      <c r="G10" s="507" t="s">
        <v>226</v>
      </c>
      <c r="H10" s="507" t="s">
        <v>284</v>
      </c>
      <c r="I10" s="507" t="s">
        <v>285</v>
      </c>
    </row>
    <row r="11" spans="1:9" ht="15">
      <c r="A11" s="264">
        <v>1</v>
      </c>
      <c r="B11" s="773">
        <v>2</v>
      </c>
      <c r="C11" s="774"/>
      <c r="D11" s="264">
        <v>3</v>
      </c>
      <c r="E11" s="264">
        <v>4</v>
      </c>
      <c r="F11" s="264">
        <v>5</v>
      </c>
      <c r="G11" s="264">
        <v>6</v>
      </c>
      <c r="H11" s="264">
        <v>7</v>
      </c>
      <c r="I11" s="264">
        <v>8</v>
      </c>
    </row>
    <row r="12" spans="1:9" ht="25.5" customHeight="1">
      <c r="A12" s="117" t="s">
        <v>483</v>
      </c>
      <c r="B12" s="770" t="s">
        <v>100</v>
      </c>
      <c r="C12" s="771"/>
      <c r="D12" s="298"/>
      <c r="E12" s="298"/>
      <c r="F12" s="298"/>
      <c r="G12" s="298"/>
      <c r="H12" s="298"/>
      <c r="I12" s="298"/>
    </row>
    <row r="13" spans="1:9" ht="12.75" customHeight="1">
      <c r="A13" s="117" t="s">
        <v>498</v>
      </c>
      <c r="B13" s="531"/>
      <c r="C13" s="532" t="s">
        <v>769</v>
      </c>
      <c r="D13" s="501">
        <v>0.06</v>
      </c>
      <c r="E13" s="501"/>
      <c r="F13" s="300">
        <v>0.06</v>
      </c>
      <c r="G13" s="501">
        <v>48</v>
      </c>
      <c r="H13" s="501">
        <v>48</v>
      </c>
      <c r="I13" s="298"/>
    </row>
    <row r="14" spans="1:9" ht="15" customHeight="1">
      <c r="A14" s="117" t="s">
        <v>528</v>
      </c>
      <c r="B14" s="531"/>
      <c r="C14" s="532" t="s">
        <v>109</v>
      </c>
      <c r="D14" s="501">
        <v>1171.97</v>
      </c>
      <c r="E14" s="501"/>
      <c r="F14" s="298"/>
      <c r="G14" s="501">
        <v>1142.93</v>
      </c>
      <c r="H14" s="501"/>
      <c r="I14" s="298"/>
    </row>
    <row r="15" spans="1:9" ht="15">
      <c r="A15" s="117" t="s">
        <v>536</v>
      </c>
      <c r="B15" s="531"/>
      <c r="C15" s="532" t="s">
        <v>112</v>
      </c>
      <c r="D15" s="501">
        <v>20732.12</v>
      </c>
      <c r="E15" s="501">
        <v>20732.12</v>
      </c>
      <c r="F15" s="298"/>
      <c r="G15" s="501">
        <v>17529.37</v>
      </c>
      <c r="H15" s="501">
        <v>17529.37</v>
      </c>
      <c r="I15" s="298"/>
    </row>
    <row r="16" spans="1:9" ht="15">
      <c r="A16" s="264" t="s">
        <v>718</v>
      </c>
      <c r="B16" s="263"/>
      <c r="C16" s="299" t="s">
        <v>770</v>
      </c>
      <c r="D16" s="117"/>
      <c r="E16" s="117"/>
      <c r="F16" s="298"/>
      <c r="G16" s="501"/>
      <c r="H16" s="501"/>
      <c r="I16" s="298"/>
    </row>
    <row r="17" spans="1:9" ht="15">
      <c r="A17" s="264" t="s">
        <v>719</v>
      </c>
      <c r="B17" s="263"/>
      <c r="C17" s="299" t="s">
        <v>286</v>
      </c>
      <c r="D17" s="501">
        <v>20732.12</v>
      </c>
      <c r="E17" s="264">
        <v>20732.12</v>
      </c>
      <c r="F17" s="298"/>
      <c r="G17" s="501">
        <v>17529.37</v>
      </c>
      <c r="H17" s="501">
        <v>17529.37</v>
      </c>
      <c r="I17" s="298"/>
    </row>
    <row r="18" spans="1:9" ht="15">
      <c r="A18" s="264" t="s">
        <v>291</v>
      </c>
      <c r="B18" s="263"/>
      <c r="C18" s="299" t="s">
        <v>287</v>
      </c>
      <c r="D18" s="117"/>
      <c r="E18" s="117"/>
      <c r="F18" s="298"/>
      <c r="G18" s="501"/>
      <c r="H18" s="501"/>
      <c r="I18" s="298"/>
    </row>
    <row r="19" spans="1:9" ht="15">
      <c r="A19" s="264" t="s">
        <v>771</v>
      </c>
      <c r="B19" s="263"/>
      <c r="C19" s="299" t="s">
        <v>288</v>
      </c>
      <c r="D19" s="117"/>
      <c r="E19" s="117"/>
      <c r="F19" s="298"/>
      <c r="G19" s="501"/>
      <c r="H19" s="501"/>
      <c r="I19" s="298"/>
    </row>
    <row r="20" spans="1:9" ht="15">
      <c r="A20" s="117" t="s">
        <v>538</v>
      </c>
      <c r="B20" s="770" t="s">
        <v>114</v>
      </c>
      <c r="C20" s="771"/>
      <c r="D20" s="501"/>
      <c r="E20" s="501"/>
      <c r="F20" s="298"/>
      <c r="G20" s="501"/>
      <c r="H20" s="501"/>
      <c r="I20" s="298"/>
    </row>
    <row r="21" spans="1:9" ht="15">
      <c r="A21" s="264" t="s">
        <v>319</v>
      </c>
      <c r="B21" s="263"/>
      <c r="C21" s="299" t="s">
        <v>289</v>
      </c>
      <c r="D21" s="501"/>
      <c r="E21" s="264"/>
      <c r="F21" s="298"/>
      <c r="G21" s="501"/>
      <c r="H21" s="501"/>
      <c r="I21" s="298"/>
    </row>
    <row r="22" spans="1:9" ht="15">
      <c r="A22" s="264" t="s">
        <v>320</v>
      </c>
      <c r="B22" s="263"/>
      <c r="C22" s="299" t="s">
        <v>290</v>
      </c>
      <c r="D22" s="117"/>
      <c r="E22" s="117"/>
      <c r="F22" s="298"/>
      <c r="G22" s="501"/>
      <c r="H22" s="501"/>
      <c r="I22" s="298"/>
    </row>
    <row r="23" spans="1:9" ht="15">
      <c r="A23" s="264" t="s">
        <v>772</v>
      </c>
      <c r="B23" s="263"/>
      <c r="C23" s="299" t="s">
        <v>292</v>
      </c>
      <c r="D23" s="264"/>
      <c r="E23" s="264"/>
      <c r="F23" s="298"/>
      <c r="G23" s="501"/>
      <c r="H23" s="501"/>
      <c r="I23" s="298"/>
    </row>
    <row r="24" spans="1:9" ht="25.5" customHeight="1">
      <c r="A24" s="117" t="s">
        <v>540</v>
      </c>
      <c r="B24" s="770" t="s">
        <v>293</v>
      </c>
      <c r="C24" s="771"/>
      <c r="D24" s="501">
        <v>21904.15</v>
      </c>
      <c r="E24" s="501">
        <v>20732.12</v>
      </c>
      <c r="F24" s="300">
        <v>0.06</v>
      </c>
      <c r="G24" s="501">
        <v>18720.3</v>
      </c>
      <c r="H24" s="501">
        <v>17577.37</v>
      </c>
      <c r="I24" s="298"/>
    </row>
    <row r="26" spans="1:9" ht="15">
      <c r="A26" s="772" t="s">
        <v>294</v>
      </c>
      <c r="B26" s="772"/>
      <c r="C26" s="772"/>
      <c r="D26" s="772"/>
      <c r="E26" s="772"/>
      <c r="F26" s="772"/>
      <c r="G26" s="772"/>
      <c r="H26" s="772"/>
      <c r="I26" s="772"/>
    </row>
    <row r="28" spans="4:5" ht="15">
      <c r="D28" s="521"/>
      <c r="E28" s="521"/>
    </row>
  </sheetData>
  <sheetProtection/>
  <mergeCells count="11">
    <mergeCell ref="G9:I9"/>
    <mergeCell ref="B20:C20"/>
    <mergeCell ref="B24:C24"/>
    <mergeCell ref="A26:I26"/>
    <mergeCell ref="B11:C11"/>
    <mergeCell ref="B12:C12"/>
    <mergeCell ref="A5:I5"/>
    <mergeCell ref="A6:I6"/>
    <mergeCell ref="A9:A10"/>
    <mergeCell ref="B9:C10"/>
    <mergeCell ref="D9:F9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4.00390625" style="471" customWidth="1"/>
    <col min="2" max="2" width="26.8515625" style="471" customWidth="1"/>
    <col min="3" max="4" width="25.57421875" style="471" customWidth="1"/>
    <col min="5" max="16384" width="9.140625" style="471" customWidth="1"/>
  </cols>
  <sheetData>
    <row r="1" ht="15.75">
      <c r="C1" s="259"/>
    </row>
    <row r="2" spans="3:5" ht="15.75">
      <c r="C2" s="472" t="s">
        <v>295</v>
      </c>
      <c r="D2" s="473"/>
      <c r="E2" s="474"/>
    </row>
    <row r="3" spans="3:5" ht="15.75">
      <c r="C3" s="472" t="s">
        <v>6</v>
      </c>
      <c r="D3" s="472"/>
      <c r="E3" s="474"/>
    </row>
    <row r="4" spans="2:5" ht="23.25" customHeight="1">
      <c r="B4" s="259" t="s">
        <v>21</v>
      </c>
      <c r="C4" s="472"/>
      <c r="D4" s="472"/>
      <c r="E4" s="474"/>
    </row>
    <row r="5" spans="2:5" ht="36.75" customHeight="1">
      <c r="B5" s="781" t="s">
        <v>5</v>
      </c>
      <c r="C5" s="781"/>
      <c r="D5" s="781"/>
      <c r="E5" s="476"/>
    </row>
    <row r="6" ht="16.5" customHeight="1"/>
    <row r="7" spans="2:5" ht="44.25" customHeight="1">
      <c r="B7" s="781" t="s">
        <v>2</v>
      </c>
      <c r="C7" s="781"/>
      <c r="D7" s="781"/>
      <c r="E7" s="476"/>
    </row>
    <row r="8" spans="2:5" ht="10.5" customHeight="1">
      <c r="B8" s="475"/>
      <c r="C8" s="475"/>
      <c r="D8" s="475"/>
      <c r="E8" s="476"/>
    </row>
    <row r="9" ht="9" customHeight="1"/>
    <row r="10" spans="1:4" ht="54" customHeight="1">
      <c r="A10" s="477" t="s">
        <v>383</v>
      </c>
      <c r="B10" s="478" t="s">
        <v>296</v>
      </c>
      <c r="C10" s="479" t="s">
        <v>3</v>
      </c>
      <c r="D10" s="479" t="s">
        <v>4</v>
      </c>
    </row>
    <row r="11" spans="1:4" ht="15.75">
      <c r="A11" s="480">
        <v>1</v>
      </c>
      <c r="B11" s="481">
        <v>2</v>
      </c>
      <c r="C11" s="470">
        <v>3</v>
      </c>
      <c r="D11" s="470">
        <v>4</v>
      </c>
    </row>
    <row r="12" spans="1:4" ht="15.75">
      <c r="A12" s="480" t="s">
        <v>483</v>
      </c>
      <c r="B12" s="482" t="s">
        <v>297</v>
      </c>
      <c r="C12" s="470">
        <v>18720.3</v>
      </c>
      <c r="D12" s="470">
        <v>21904.15</v>
      </c>
    </row>
    <row r="13" spans="1:4" ht="15.75">
      <c r="A13" s="480" t="s">
        <v>498</v>
      </c>
      <c r="B13" s="482" t="s">
        <v>298</v>
      </c>
      <c r="C13" s="470"/>
      <c r="D13" s="470"/>
    </row>
    <row r="14" spans="1:4" ht="15.75">
      <c r="A14" s="480" t="s">
        <v>528</v>
      </c>
      <c r="B14" s="482" t="s">
        <v>299</v>
      </c>
      <c r="C14" s="470"/>
      <c r="D14" s="470"/>
    </row>
    <row r="15" spans="1:4" ht="15.75">
      <c r="A15" s="480" t="s">
        <v>536</v>
      </c>
      <c r="B15" s="482" t="s">
        <v>300</v>
      </c>
      <c r="C15" s="469">
        <v>18720.3</v>
      </c>
      <c r="D15" s="469">
        <v>21904.15</v>
      </c>
    </row>
    <row r="16" spans="2:4" ht="15.75">
      <c r="B16" s="782"/>
      <c r="C16" s="782"/>
      <c r="D16" s="782"/>
    </row>
    <row r="17" spans="2:4" ht="15.75">
      <c r="B17" s="783" t="s">
        <v>635</v>
      </c>
      <c r="C17" s="783"/>
      <c r="D17" s="783"/>
    </row>
  </sheetData>
  <sheetProtection/>
  <mergeCells count="4">
    <mergeCell ref="B5:D5"/>
    <mergeCell ref="B7:D7"/>
    <mergeCell ref="B16:D16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I41"/>
  <sheetViews>
    <sheetView zoomScalePageLayoutView="0" workbookViewId="0" topLeftCell="A1">
      <selection activeCell="B18" sqref="B18:C18"/>
    </sheetView>
  </sheetViews>
  <sheetFormatPr defaultColWidth="9.140625" defaultRowHeight="12.75"/>
  <cols>
    <col min="1" max="1" width="7.00390625" style="301" customWidth="1"/>
    <col min="2" max="2" width="1.8515625" style="1" customWidth="1"/>
    <col min="3" max="3" width="30.00390625" style="1" customWidth="1"/>
    <col min="4" max="5" width="15.140625" style="1" customWidth="1"/>
    <col min="6" max="6" width="15.7109375" style="1" customWidth="1"/>
    <col min="7" max="7" width="14.8515625" style="1" customWidth="1"/>
    <col min="8" max="8" width="15.7109375" style="1" customWidth="1"/>
    <col min="9" max="9" width="14.7109375" style="1" customWidth="1"/>
    <col min="10" max="16384" width="9.140625" style="1" customWidth="1"/>
  </cols>
  <sheetData>
    <row r="1" ht="12.75">
      <c r="G1" s="15"/>
    </row>
    <row r="2" spans="1:9" ht="12.75">
      <c r="A2" s="302"/>
      <c r="B2" s="18"/>
      <c r="C2" s="18"/>
      <c r="D2" s="18"/>
      <c r="E2" s="18"/>
      <c r="G2" s="44" t="s">
        <v>301</v>
      </c>
      <c r="H2" s="21"/>
      <c r="I2" s="21"/>
    </row>
    <row r="3" spans="1:8" ht="12.75">
      <c r="A3" s="302"/>
      <c r="B3" s="18"/>
      <c r="C3" s="18"/>
      <c r="D3" s="18"/>
      <c r="E3" s="18"/>
      <c r="F3" s="303"/>
      <c r="G3" s="44" t="s">
        <v>511</v>
      </c>
      <c r="H3" s="304"/>
    </row>
    <row r="4" spans="1:9" ht="15.75">
      <c r="A4" s="302"/>
      <c r="B4" s="18"/>
      <c r="C4" s="259" t="s">
        <v>333</v>
      </c>
      <c r="D4" s="18"/>
      <c r="E4" s="18"/>
      <c r="F4" s="18"/>
      <c r="G4" s="18"/>
      <c r="H4" s="18"/>
      <c r="I4" s="18"/>
    </row>
    <row r="5" spans="1:9" ht="32.25" customHeight="1">
      <c r="A5" s="748" t="s">
        <v>302</v>
      </c>
      <c r="B5" s="748"/>
      <c r="C5" s="748"/>
      <c r="D5" s="748"/>
      <c r="E5" s="748"/>
      <c r="F5" s="748"/>
      <c r="G5" s="748"/>
      <c r="H5" s="748"/>
      <c r="I5" s="748"/>
    </row>
    <row r="6" spans="1:9" ht="12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5.75">
      <c r="A7" s="790" t="s">
        <v>303</v>
      </c>
      <c r="B7" s="790"/>
      <c r="C7" s="790"/>
      <c r="D7" s="790"/>
      <c r="E7" s="790"/>
      <c r="F7" s="790"/>
      <c r="G7" s="790"/>
      <c r="H7" s="790"/>
      <c r="I7" s="790"/>
    </row>
    <row r="8" spans="1:9" ht="12.75">
      <c r="A8" s="302"/>
      <c r="B8" s="18"/>
      <c r="C8" s="18"/>
      <c r="D8" s="18"/>
      <c r="E8" s="18"/>
      <c r="F8" s="18"/>
      <c r="G8" s="18"/>
      <c r="H8" s="18"/>
      <c r="I8" s="18"/>
    </row>
    <row r="9" spans="1:9" ht="12.75">
      <c r="A9" s="687" t="s">
        <v>304</v>
      </c>
      <c r="B9" s="687" t="s">
        <v>305</v>
      </c>
      <c r="C9" s="791"/>
      <c r="D9" s="687" t="s">
        <v>306</v>
      </c>
      <c r="E9" s="792" t="s">
        <v>726</v>
      </c>
      <c r="F9" s="793"/>
      <c r="G9" s="793"/>
      <c r="H9" s="794"/>
      <c r="I9" s="687" t="s">
        <v>307</v>
      </c>
    </row>
    <row r="10" spans="1:9" ht="63" customHeight="1">
      <c r="A10" s="791"/>
      <c r="B10" s="791"/>
      <c r="C10" s="791"/>
      <c r="D10" s="791"/>
      <c r="E10" s="24" t="s">
        <v>308</v>
      </c>
      <c r="F10" s="24" t="s">
        <v>309</v>
      </c>
      <c r="G10" s="24" t="s">
        <v>310</v>
      </c>
      <c r="H10" s="24" t="s">
        <v>311</v>
      </c>
      <c r="I10" s="791"/>
    </row>
    <row r="11" spans="1:9" ht="12.75">
      <c r="A11" s="25">
        <v>1</v>
      </c>
      <c r="B11" s="698">
        <v>2</v>
      </c>
      <c r="C11" s="699"/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</row>
    <row r="12" spans="1:9" ht="12.75" customHeight="1">
      <c r="A12" s="24" t="s">
        <v>483</v>
      </c>
      <c r="B12" s="690" t="s">
        <v>312</v>
      </c>
      <c r="C12" s="691"/>
      <c r="D12" s="24"/>
      <c r="E12" s="24" t="s">
        <v>542</v>
      </c>
      <c r="F12" s="24" t="s">
        <v>542</v>
      </c>
      <c r="G12" s="140"/>
      <c r="H12" s="140"/>
      <c r="I12" s="140"/>
    </row>
    <row r="13" spans="1:9" ht="12.75" customHeight="1">
      <c r="A13" s="26" t="s">
        <v>484</v>
      </c>
      <c r="B13" s="220"/>
      <c r="C13" s="305" t="s">
        <v>313</v>
      </c>
      <c r="D13" s="26"/>
      <c r="E13" s="26" t="s">
        <v>542</v>
      </c>
      <c r="F13" s="26" t="s">
        <v>542</v>
      </c>
      <c r="G13" s="27"/>
      <c r="H13" s="27"/>
      <c r="I13" s="27"/>
    </row>
    <row r="14" spans="1:9" ht="12.75" customHeight="1">
      <c r="A14" s="26" t="s">
        <v>486</v>
      </c>
      <c r="B14" s="220"/>
      <c r="C14" s="305" t="s">
        <v>313</v>
      </c>
      <c r="D14" s="26"/>
      <c r="E14" s="26" t="s">
        <v>542</v>
      </c>
      <c r="F14" s="26" t="s">
        <v>542</v>
      </c>
      <c r="G14" s="27"/>
      <c r="H14" s="27"/>
      <c r="I14" s="27"/>
    </row>
    <row r="15" spans="1:9" ht="56.25" customHeight="1">
      <c r="A15" s="24" t="s">
        <v>498</v>
      </c>
      <c r="B15" s="784" t="s">
        <v>314</v>
      </c>
      <c r="C15" s="571"/>
      <c r="D15" s="24"/>
      <c r="E15" s="24"/>
      <c r="F15" s="24"/>
      <c r="G15" s="140"/>
      <c r="H15" s="140"/>
      <c r="I15" s="140"/>
    </row>
    <row r="16" spans="1:9" ht="12.75" customHeight="1">
      <c r="A16" s="26" t="s">
        <v>499</v>
      </c>
      <c r="B16" s="149"/>
      <c r="C16" s="214" t="s">
        <v>313</v>
      </c>
      <c r="D16" s="26"/>
      <c r="E16" s="26"/>
      <c r="F16" s="26"/>
      <c r="G16" s="27"/>
      <c r="H16" s="27"/>
      <c r="I16" s="27"/>
    </row>
    <row r="17" spans="1:9" ht="12.75" customHeight="1">
      <c r="A17" s="26" t="s">
        <v>501</v>
      </c>
      <c r="B17" s="149"/>
      <c r="C17" s="214" t="s">
        <v>313</v>
      </c>
      <c r="D17" s="26"/>
      <c r="E17" s="26"/>
      <c r="F17" s="26"/>
      <c r="G17" s="27"/>
      <c r="H17" s="27"/>
      <c r="I17" s="27"/>
    </row>
    <row r="18" spans="1:9" ht="46.5" customHeight="1">
      <c r="A18" s="24" t="s">
        <v>528</v>
      </c>
      <c r="B18" s="599" t="s">
        <v>315</v>
      </c>
      <c r="C18" s="785"/>
      <c r="D18" s="24"/>
      <c r="E18" s="24"/>
      <c r="F18" s="24"/>
      <c r="G18" s="140"/>
      <c r="H18" s="140"/>
      <c r="I18" s="140"/>
    </row>
    <row r="19" spans="1:9" ht="12.75" customHeight="1">
      <c r="A19" s="26" t="s">
        <v>530</v>
      </c>
      <c r="B19" s="149"/>
      <c r="C19" s="214" t="s">
        <v>313</v>
      </c>
      <c r="D19" s="26"/>
      <c r="E19" s="26"/>
      <c r="F19" s="26"/>
      <c r="G19" s="27"/>
      <c r="H19" s="27"/>
      <c r="I19" s="27"/>
    </row>
    <row r="20" spans="1:9" ht="12.75" customHeight="1">
      <c r="A20" s="26" t="s">
        <v>532</v>
      </c>
      <c r="B20" s="149"/>
      <c r="C20" s="214" t="s">
        <v>313</v>
      </c>
      <c r="D20" s="26"/>
      <c r="E20" s="26"/>
      <c r="F20" s="26"/>
      <c r="G20" s="27"/>
      <c r="H20" s="27"/>
      <c r="I20" s="27"/>
    </row>
    <row r="21" spans="1:9" ht="12.75" customHeight="1">
      <c r="A21" s="24" t="s">
        <v>316</v>
      </c>
      <c r="B21" s="690" t="s">
        <v>317</v>
      </c>
      <c r="C21" s="691"/>
      <c r="D21" s="24"/>
      <c r="E21" s="24" t="s">
        <v>542</v>
      </c>
      <c r="F21" s="24" t="s">
        <v>542</v>
      </c>
      <c r="G21" s="140"/>
      <c r="H21" s="140"/>
      <c r="I21" s="140"/>
    </row>
    <row r="22" spans="1:9" ht="12.75" customHeight="1">
      <c r="A22" s="26" t="s">
        <v>718</v>
      </c>
      <c r="B22" s="220"/>
      <c r="C22" s="305" t="s">
        <v>313</v>
      </c>
      <c r="D22" s="26"/>
      <c r="E22" s="26" t="s">
        <v>542</v>
      </c>
      <c r="F22" s="26" t="s">
        <v>542</v>
      </c>
      <c r="G22" s="27"/>
      <c r="H22" s="27"/>
      <c r="I22" s="27"/>
    </row>
    <row r="23" spans="1:9" ht="12.75" customHeight="1">
      <c r="A23" s="306" t="s">
        <v>719</v>
      </c>
      <c r="B23" s="220"/>
      <c r="C23" s="305" t="s">
        <v>313</v>
      </c>
      <c r="D23" s="26"/>
      <c r="E23" s="26" t="s">
        <v>542</v>
      </c>
      <c r="F23" s="26" t="s">
        <v>542</v>
      </c>
      <c r="G23" s="27"/>
      <c r="H23" s="27"/>
      <c r="I23" s="27"/>
    </row>
    <row r="24" spans="1:9" ht="24.75" customHeight="1">
      <c r="A24" s="24" t="s">
        <v>538</v>
      </c>
      <c r="B24" s="690" t="s">
        <v>318</v>
      </c>
      <c r="C24" s="691"/>
      <c r="D24" s="24"/>
      <c r="E24" s="24"/>
      <c r="F24" s="24"/>
      <c r="G24" s="140"/>
      <c r="H24" s="140"/>
      <c r="I24" s="140"/>
    </row>
    <row r="25" spans="1:9" ht="12.75" customHeight="1">
      <c r="A25" s="26" t="s">
        <v>319</v>
      </c>
      <c r="B25" s="220"/>
      <c r="C25" s="305" t="s">
        <v>313</v>
      </c>
      <c r="D25" s="26"/>
      <c r="E25" s="26"/>
      <c r="F25" s="26"/>
      <c r="G25" s="27"/>
      <c r="H25" s="27"/>
      <c r="I25" s="27"/>
    </row>
    <row r="26" spans="1:9" ht="12.75" customHeight="1">
      <c r="A26" s="306" t="s">
        <v>320</v>
      </c>
      <c r="B26" s="220"/>
      <c r="C26" s="305" t="s">
        <v>313</v>
      </c>
      <c r="D26" s="26"/>
      <c r="E26" s="26"/>
      <c r="F26" s="26"/>
      <c r="G26" s="27"/>
      <c r="H26" s="27"/>
      <c r="I26" s="27"/>
    </row>
    <row r="27" spans="1:9" ht="12.75" customHeight="1">
      <c r="A27" s="24" t="s">
        <v>540</v>
      </c>
      <c r="B27" s="690" t="s">
        <v>321</v>
      </c>
      <c r="C27" s="691"/>
      <c r="D27" s="24"/>
      <c r="E27" s="24"/>
      <c r="F27" s="24"/>
      <c r="G27" s="140"/>
      <c r="H27" s="140"/>
      <c r="I27" s="140"/>
    </row>
    <row r="28" spans="1:9" ht="12.75" customHeight="1">
      <c r="A28" s="26" t="s">
        <v>322</v>
      </c>
      <c r="B28" s="220"/>
      <c r="C28" s="305" t="s">
        <v>313</v>
      </c>
      <c r="D28" s="26"/>
      <c r="E28" s="26"/>
      <c r="F28" s="26"/>
      <c r="G28" s="27"/>
      <c r="H28" s="27"/>
      <c r="I28" s="27"/>
    </row>
    <row r="29" spans="1:9" ht="12.75" customHeight="1">
      <c r="A29" s="26" t="s">
        <v>323</v>
      </c>
      <c r="B29" s="220"/>
      <c r="C29" s="305" t="s">
        <v>313</v>
      </c>
      <c r="D29" s="26"/>
      <c r="E29" s="26"/>
      <c r="F29" s="26"/>
      <c r="G29" s="27"/>
      <c r="H29" s="27"/>
      <c r="I29" s="27"/>
    </row>
    <row r="30" spans="1:9" ht="12.75" customHeight="1">
      <c r="A30" s="24" t="s">
        <v>324</v>
      </c>
      <c r="B30" s="690" t="s">
        <v>325</v>
      </c>
      <c r="C30" s="691"/>
      <c r="D30" s="24" t="s">
        <v>542</v>
      </c>
      <c r="E30" s="24" t="s">
        <v>542</v>
      </c>
      <c r="F30" s="24" t="s">
        <v>542</v>
      </c>
      <c r="G30" s="140"/>
      <c r="H30" s="140"/>
      <c r="I30" s="140"/>
    </row>
    <row r="31" spans="1:9" ht="12.75" customHeight="1">
      <c r="A31" s="26" t="s">
        <v>326</v>
      </c>
      <c r="B31" s="220"/>
      <c r="C31" s="305" t="s">
        <v>313</v>
      </c>
      <c r="D31" s="26" t="s">
        <v>542</v>
      </c>
      <c r="E31" s="26" t="s">
        <v>542</v>
      </c>
      <c r="F31" s="26" t="s">
        <v>542</v>
      </c>
      <c r="G31" s="140"/>
      <c r="H31" s="140"/>
      <c r="I31" s="140"/>
    </row>
    <row r="32" spans="1:9" ht="12.75" customHeight="1">
      <c r="A32" s="26" t="s">
        <v>327</v>
      </c>
      <c r="B32" s="220"/>
      <c r="C32" s="305" t="s">
        <v>313</v>
      </c>
      <c r="D32" s="26" t="s">
        <v>542</v>
      </c>
      <c r="E32" s="26" t="s">
        <v>542</v>
      </c>
      <c r="F32" s="26" t="s">
        <v>542</v>
      </c>
      <c r="G32" s="140"/>
      <c r="H32" s="140"/>
      <c r="I32" s="140"/>
    </row>
    <row r="33" spans="1:9" ht="12.75" customHeight="1">
      <c r="A33" s="145" t="s">
        <v>328</v>
      </c>
      <c r="B33" s="599" t="s">
        <v>329</v>
      </c>
      <c r="C33" s="756"/>
      <c r="D33" s="145" t="s">
        <v>542</v>
      </c>
      <c r="E33" s="145" t="s">
        <v>542</v>
      </c>
      <c r="F33" s="145" t="s">
        <v>542</v>
      </c>
      <c r="G33" s="272"/>
      <c r="H33" s="272"/>
      <c r="I33" s="272"/>
    </row>
    <row r="34" spans="1:9" ht="12.75" customHeight="1">
      <c r="A34" s="72" t="s">
        <v>330</v>
      </c>
      <c r="B34" s="307"/>
      <c r="C34" s="308" t="s">
        <v>313</v>
      </c>
      <c r="D34" s="72" t="s">
        <v>542</v>
      </c>
      <c r="E34" s="72" t="s">
        <v>542</v>
      </c>
      <c r="F34" s="72" t="s">
        <v>542</v>
      </c>
      <c r="G34" s="272"/>
      <c r="H34" s="272"/>
      <c r="I34" s="272"/>
    </row>
    <row r="35" spans="1:9" ht="12.75" customHeight="1">
      <c r="A35" s="174" t="s">
        <v>331</v>
      </c>
      <c r="B35" s="309"/>
      <c r="C35" s="258" t="s">
        <v>313</v>
      </c>
      <c r="D35" s="262" t="s">
        <v>542</v>
      </c>
      <c r="E35" s="72" t="s">
        <v>542</v>
      </c>
      <c r="F35" s="72" t="s">
        <v>542</v>
      </c>
      <c r="G35" s="272"/>
      <c r="H35" s="272"/>
      <c r="I35" s="272"/>
    </row>
    <row r="36" spans="1:9" ht="12.75" customHeight="1">
      <c r="A36" s="310"/>
      <c r="B36" s="311"/>
      <c r="C36" s="311"/>
      <c r="D36" s="310"/>
      <c r="E36" s="310"/>
      <c r="F36" s="310"/>
      <c r="G36" s="312"/>
      <c r="H36" s="312"/>
      <c r="I36" s="312"/>
    </row>
    <row r="37" spans="1:9" ht="12.75" customHeight="1">
      <c r="A37" s="17" t="s">
        <v>332</v>
      </c>
      <c r="B37" s="40"/>
      <c r="C37" s="40"/>
      <c r="D37" s="312"/>
      <c r="E37" s="312"/>
      <c r="F37" s="312"/>
      <c r="G37" s="312"/>
      <c r="H37" s="312"/>
      <c r="I37" s="312"/>
    </row>
    <row r="38" spans="1:9" ht="12.75" customHeight="1">
      <c r="A38" s="787" t="s">
        <v>334</v>
      </c>
      <c r="B38" s="656"/>
      <c r="C38" s="656"/>
      <c r="D38" s="656"/>
      <c r="E38" s="656"/>
      <c r="F38" s="656"/>
      <c r="G38" s="656"/>
      <c r="H38" s="656"/>
      <c r="I38" s="656"/>
    </row>
    <row r="39" spans="1:9" ht="12.75" customHeight="1">
      <c r="A39" s="788" t="s">
        <v>335</v>
      </c>
      <c r="B39" s="789"/>
      <c r="C39" s="789"/>
      <c r="D39" s="789"/>
      <c r="E39" s="789"/>
      <c r="F39" s="789"/>
      <c r="G39" s="789"/>
      <c r="H39" s="789"/>
      <c r="I39" s="789"/>
    </row>
    <row r="41" spans="1:9" ht="12.75">
      <c r="A41" s="786" t="s">
        <v>635</v>
      </c>
      <c r="B41" s="786"/>
      <c r="C41" s="786"/>
      <c r="D41" s="786"/>
      <c r="E41" s="786"/>
      <c r="F41" s="786"/>
      <c r="G41" s="786"/>
      <c r="H41" s="786"/>
      <c r="I41" s="786"/>
    </row>
  </sheetData>
  <sheetProtection/>
  <mergeCells count="19">
    <mergeCell ref="B11:C11"/>
    <mergeCell ref="B12:C12"/>
    <mergeCell ref="A5:I5"/>
    <mergeCell ref="A7:I7"/>
    <mergeCell ref="A9:A10"/>
    <mergeCell ref="B9:C10"/>
    <mergeCell ref="D9:D10"/>
    <mergeCell ref="E9:H9"/>
    <mergeCell ref="I9:I10"/>
    <mergeCell ref="B15:C15"/>
    <mergeCell ref="B18:C18"/>
    <mergeCell ref="A41:I41"/>
    <mergeCell ref="B21:C21"/>
    <mergeCell ref="B24:C24"/>
    <mergeCell ref="B27:C27"/>
    <mergeCell ref="B30:C30"/>
    <mergeCell ref="B33:C33"/>
    <mergeCell ref="A38:I38"/>
    <mergeCell ref="A39:I39"/>
  </mergeCells>
  <printOptions/>
  <pageMargins left="0.75" right="0.75" top="1" bottom="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E25"/>
  <sheetViews>
    <sheetView zoomScalePageLayoutView="0" workbookViewId="0" topLeftCell="A10">
      <selection activeCell="H8" sqref="H8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57.28125" style="1" customWidth="1"/>
    <col min="4" max="5" width="12.28125" style="1" customWidth="1"/>
    <col min="6" max="16384" width="9.140625" style="1" customWidth="1"/>
  </cols>
  <sheetData>
    <row r="1" ht="12.75">
      <c r="C1" s="331"/>
    </row>
    <row r="2" spans="1:5" ht="12.75">
      <c r="A2" s="18"/>
      <c r="B2" s="18"/>
      <c r="C2" s="44" t="s">
        <v>352</v>
      </c>
      <c r="D2" s="332"/>
      <c r="E2" s="332"/>
    </row>
    <row r="3" spans="1:5" ht="12.75">
      <c r="A3" s="18"/>
      <c r="B3" s="18"/>
      <c r="C3" s="564" t="s">
        <v>353</v>
      </c>
      <c r="D3" s="797"/>
      <c r="E3" s="797"/>
    </row>
    <row r="4" spans="1:5" ht="15.75">
      <c r="A4" s="18"/>
      <c r="B4" s="18"/>
      <c r="C4" s="259" t="s">
        <v>333</v>
      </c>
      <c r="D4" s="18"/>
      <c r="E4" s="18"/>
    </row>
    <row r="5" spans="1:5" ht="45" customHeight="1">
      <c r="A5" s="696" t="s">
        <v>354</v>
      </c>
      <c r="B5" s="696"/>
      <c r="C5" s="696"/>
      <c r="D5" s="696"/>
      <c r="E5" s="696"/>
    </row>
    <row r="6" spans="1:5" ht="12.75" customHeight="1">
      <c r="A6" s="23"/>
      <c r="B6" s="23"/>
      <c r="C6" s="23"/>
      <c r="D6" s="23"/>
      <c r="E6" s="23"/>
    </row>
    <row r="7" spans="1:5" ht="15" customHeight="1">
      <c r="A7" s="696" t="s">
        <v>355</v>
      </c>
      <c r="B7" s="696"/>
      <c r="C7" s="696"/>
      <c r="D7" s="696"/>
      <c r="E7" s="696"/>
    </row>
    <row r="8" spans="1:5" ht="15">
      <c r="A8" s="313"/>
      <c r="B8" s="313"/>
      <c r="C8" s="313"/>
      <c r="D8" s="313"/>
      <c r="E8" s="313"/>
    </row>
    <row r="9" spans="1:5" ht="66" customHeight="1">
      <c r="A9" s="24" t="s">
        <v>383</v>
      </c>
      <c r="B9" s="687" t="s">
        <v>482</v>
      </c>
      <c r="C9" s="697"/>
      <c r="D9" s="24" t="s">
        <v>697</v>
      </c>
      <c r="E9" s="24" t="s">
        <v>698</v>
      </c>
    </row>
    <row r="10" spans="1:5" ht="15.75">
      <c r="A10" s="314">
        <v>1</v>
      </c>
      <c r="B10" s="798">
        <v>2</v>
      </c>
      <c r="C10" s="799"/>
      <c r="D10" s="314">
        <v>3</v>
      </c>
      <c r="E10" s="314">
        <v>4</v>
      </c>
    </row>
    <row r="11" spans="1:5" ht="15" customHeight="1">
      <c r="A11" s="136" t="s">
        <v>483</v>
      </c>
      <c r="B11" s="795" t="s">
        <v>356</v>
      </c>
      <c r="C11" s="796"/>
      <c r="D11" s="8"/>
      <c r="E11" s="3"/>
    </row>
    <row r="12" spans="1:5" ht="15" customHeight="1">
      <c r="A12" s="136" t="s">
        <v>484</v>
      </c>
      <c r="B12" s="315"/>
      <c r="C12" s="316" t="s">
        <v>357</v>
      </c>
      <c r="D12" s="136"/>
      <c r="E12" s="2"/>
    </row>
    <row r="13" spans="1:5" ht="30" customHeight="1">
      <c r="A13" s="136" t="s">
        <v>486</v>
      </c>
      <c r="B13" s="315"/>
      <c r="C13" s="316" t="s">
        <v>358</v>
      </c>
      <c r="D13" s="136"/>
      <c r="E13" s="2"/>
    </row>
    <row r="14" spans="1:5" ht="15" customHeight="1">
      <c r="A14" s="136" t="s">
        <v>488</v>
      </c>
      <c r="B14" s="317"/>
      <c r="C14" s="318" t="s">
        <v>359</v>
      </c>
      <c r="D14" s="136"/>
      <c r="E14" s="2"/>
    </row>
    <row r="15" spans="1:5" ht="15" customHeight="1">
      <c r="A15" s="136" t="s">
        <v>498</v>
      </c>
      <c r="B15" s="629" t="s">
        <v>360</v>
      </c>
      <c r="C15" s="800"/>
      <c r="D15" s="8"/>
      <c r="E15" s="3"/>
    </row>
    <row r="16" spans="1:5" ht="15" customHeight="1">
      <c r="A16" s="136" t="s">
        <v>499</v>
      </c>
      <c r="B16" s="326"/>
      <c r="C16" s="217" t="s">
        <v>361</v>
      </c>
      <c r="D16" s="136"/>
      <c r="E16" s="2"/>
    </row>
    <row r="17" spans="1:5" ht="15" customHeight="1">
      <c r="A17" s="136" t="s">
        <v>501</v>
      </c>
      <c r="B17" s="326"/>
      <c r="C17" s="217" t="s">
        <v>362</v>
      </c>
      <c r="D17" s="136"/>
      <c r="E17" s="2"/>
    </row>
    <row r="18" spans="1:5" ht="15" customHeight="1">
      <c r="A18" s="136" t="s">
        <v>528</v>
      </c>
      <c r="B18" s="795" t="s">
        <v>363</v>
      </c>
      <c r="C18" s="801"/>
      <c r="D18" s="136"/>
      <c r="E18" s="2"/>
    </row>
    <row r="19" spans="1:5" ht="15" customHeight="1">
      <c r="A19" s="136" t="s">
        <v>536</v>
      </c>
      <c r="B19" s="252" t="s">
        <v>223</v>
      </c>
      <c r="C19" s="217"/>
      <c r="D19" s="136"/>
      <c r="E19" s="2"/>
    </row>
    <row r="20" spans="1:5" ht="15" customHeight="1">
      <c r="A20" s="136" t="s">
        <v>538</v>
      </c>
      <c r="B20" s="795" t="s">
        <v>364</v>
      </c>
      <c r="C20" s="796"/>
      <c r="D20" s="136"/>
      <c r="E20" s="2"/>
    </row>
    <row r="21" spans="1:5" ht="15" customHeight="1">
      <c r="A21" s="136" t="s">
        <v>540</v>
      </c>
      <c r="B21" s="795" t="s">
        <v>365</v>
      </c>
      <c r="C21" s="796"/>
      <c r="D21" s="136"/>
      <c r="E21" s="2"/>
    </row>
    <row r="22" spans="1:5" ht="15" customHeight="1">
      <c r="A22" s="136" t="s">
        <v>543</v>
      </c>
      <c r="B22" s="216" t="s">
        <v>518</v>
      </c>
      <c r="C22" s="217"/>
      <c r="D22" s="8"/>
      <c r="E22" s="3"/>
    </row>
    <row r="23" spans="1:5" ht="15" customHeight="1">
      <c r="A23" s="328"/>
      <c r="B23" s="259"/>
      <c r="C23" s="329"/>
      <c r="D23" s="328"/>
      <c r="E23" s="330"/>
    </row>
    <row r="24" spans="1:5" ht="12.75" customHeight="1">
      <c r="A24" s="17" t="s">
        <v>507</v>
      </c>
      <c r="B24" s="40"/>
      <c r="C24" s="40"/>
      <c r="D24" s="312"/>
      <c r="E24" s="312"/>
    </row>
    <row r="25" spans="1:5" ht="12.75">
      <c r="A25" s="786" t="s">
        <v>635</v>
      </c>
      <c r="B25" s="786"/>
      <c r="C25" s="786"/>
      <c r="D25" s="786"/>
      <c r="E25" s="786"/>
    </row>
  </sheetData>
  <sheetProtection/>
  <mergeCells count="11">
    <mergeCell ref="A25:E25"/>
    <mergeCell ref="B10:C10"/>
    <mergeCell ref="B11:C11"/>
    <mergeCell ref="B15:C15"/>
    <mergeCell ref="B18:C18"/>
    <mergeCell ref="B20:C20"/>
    <mergeCell ref="C3:E3"/>
    <mergeCell ref="A5:E5"/>
    <mergeCell ref="A7:E7"/>
    <mergeCell ref="B9:C9"/>
    <mergeCell ref="B21:C21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zoomScalePageLayoutView="0" workbookViewId="0" topLeftCell="A10">
      <selection activeCell="I22" sqref="I22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48.421875" style="1" customWidth="1"/>
    <col min="4" max="5" width="12.28125" style="1" customWidth="1"/>
    <col min="6" max="16384" width="9.140625" style="1" customWidth="1"/>
  </cols>
  <sheetData>
    <row r="1" spans="3:5" ht="12.75">
      <c r="C1" s="15"/>
      <c r="D1" s="15"/>
      <c r="E1" s="15"/>
    </row>
    <row r="2" spans="1:5" ht="12.75">
      <c r="A2" s="18"/>
      <c r="B2" s="18"/>
      <c r="C2" s="44" t="s">
        <v>336</v>
      </c>
      <c r="D2" s="215"/>
      <c r="E2" s="215"/>
    </row>
    <row r="3" spans="1:5" ht="12.75">
      <c r="A3" s="18"/>
      <c r="B3" s="18"/>
      <c r="C3" s="45" t="s">
        <v>337</v>
      </c>
      <c r="E3" s="17" t="s">
        <v>16</v>
      </c>
    </row>
    <row r="4" spans="1:5" ht="15.75">
      <c r="A4" s="18"/>
      <c r="B4" s="18"/>
      <c r="C4" s="259" t="s">
        <v>333</v>
      </c>
      <c r="D4" s="18"/>
      <c r="E4" s="18"/>
    </row>
    <row r="5" spans="1:5" ht="45" customHeight="1">
      <c r="A5" s="696" t="s">
        <v>338</v>
      </c>
      <c r="B5" s="696"/>
      <c r="C5" s="696"/>
      <c r="D5" s="696"/>
      <c r="E5" s="696"/>
    </row>
    <row r="6" spans="1:5" ht="12.75" customHeight="1">
      <c r="A6" s="23"/>
      <c r="B6" s="23"/>
      <c r="C6" s="23"/>
      <c r="D6" s="23"/>
      <c r="E6" s="23"/>
    </row>
    <row r="7" spans="1:5" ht="15" customHeight="1">
      <c r="A7" s="696" t="s">
        <v>787</v>
      </c>
      <c r="B7" s="696"/>
      <c r="C7" s="696"/>
      <c r="D7" s="696"/>
      <c r="E7" s="696"/>
    </row>
    <row r="8" spans="1:5" ht="15">
      <c r="A8" s="313"/>
      <c r="B8" s="313"/>
      <c r="C8" s="313"/>
      <c r="D8" s="313"/>
      <c r="E8" s="313"/>
    </row>
    <row r="9" spans="1:5" ht="57.75" customHeight="1">
      <c r="A9" s="8" t="s">
        <v>383</v>
      </c>
      <c r="B9" s="637" t="s">
        <v>482</v>
      </c>
      <c r="C9" s="803"/>
      <c r="D9" s="8" t="s">
        <v>385</v>
      </c>
      <c r="E9" s="8" t="s">
        <v>386</v>
      </c>
    </row>
    <row r="10" spans="1:5" ht="15.75">
      <c r="A10" s="314">
        <v>1</v>
      </c>
      <c r="B10" s="798">
        <v>2</v>
      </c>
      <c r="C10" s="799"/>
      <c r="D10" s="314">
        <v>3</v>
      </c>
      <c r="E10" s="314">
        <v>4</v>
      </c>
    </row>
    <row r="11" spans="1:5" ht="15" customHeight="1">
      <c r="A11" s="8" t="s">
        <v>483</v>
      </c>
      <c r="B11" s="635" t="s">
        <v>339</v>
      </c>
      <c r="C11" s="802"/>
      <c r="D11" s="457">
        <v>0</v>
      </c>
      <c r="E11" s="457">
        <v>0</v>
      </c>
    </row>
    <row r="12" spans="1:5" ht="15" customHeight="1">
      <c r="A12" s="136" t="s">
        <v>484</v>
      </c>
      <c r="B12" s="315"/>
      <c r="C12" s="316" t="s">
        <v>340</v>
      </c>
      <c r="D12" s="136"/>
      <c r="E12" s="136"/>
    </row>
    <row r="13" spans="1:5" ht="15" customHeight="1">
      <c r="A13" s="136" t="s">
        <v>486</v>
      </c>
      <c r="B13" s="315"/>
      <c r="C13" s="316" t="s">
        <v>341</v>
      </c>
      <c r="D13" s="372"/>
      <c r="E13" s="372"/>
    </row>
    <row r="14" spans="1:5" ht="15" customHeight="1">
      <c r="A14" s="136" t="s">
        <v>488</v>
      </c>
      <c r="B14" s="317"/>
      <c r="C14" s="318" t="s">
        <v>342</v>
      </c>
      <c r="D14" s="136"/>
      <c r="E14" s="136"/>
    </row>
    <row r="15" spans="1:5" ht="15" customHeight="1">
      <c r="A15" s="319" t="s">
        <v>490</v>
      </c>
      <c r="B15" s="320"/>
      <c r="C15" s="316" t="s">
        <v>343</v>
      </c>
      <c r="D15" s="321"/>
      <c r="E15" s="321"/>
    </row>
    <row r="16" spans="1:5" ht="15" customHeight="1">
      <c r="A16" s="136" t="s">
        <v>492</v>
      </c>
      <c r="B16" s="322"/>
      <c r="C16" s="323" t="s">
        <v>344</v>
      </c>
      <c r="D16" s="136"/>
      <c r="E16" s="136"/>
    </row>
    <row r="17" spans="1:5" ht="15" customHeight="1">
      <c r="A17" s="136" t="s">
        <v>494</v>
      </c>
      <c r="B17" s="324"/>
      <c r="C17" s="316" t="s">
        <v>345</v>
      </c>
      <c r="D17" s="136"/>
      <c r="E17" s="136"/>
    </row>
    <row r="18" spans="1:5" ht="15" customHeight="1">
      <c r="A18" s="8" t="s">
        <v>498</v>
      </c>
      <c r="B18" s="259" t="s">
        <v>346</v>
      </c>
      <c r="C18" s="325"/>
      <c r="D18" s="457">
        <v>2.26</v>
      </c>
      <c r="E18" s="457">
        <v>7.45</v>
      </c>
    </row>
    <row r="19" spans="1:5" ht="15" customHeight="1">
      <c r="A19" s="136" t="s">
        <v>499</v>
      </c>
      <c r="B19" s="326"/>
      <c r="C19" s="217" t="s">
        <v>347</v>
      </c>
      <c r="D19" s="136"/>
      <c r="E19" s="136"/>
    </row>
    <row r="20" spans="1:5" ht="15" customHeight="1">
      <c r="A20" s="136" t="s">
        <v>501</v>
      </c>
      <c r="B20" s="326"/>
      <c r="C20" s="217" t="s">
        <v>348</v>
      </c>
      <c r="D20" s="372">
        <v>2.26</v>
      </c>
      <c r="E20" s="372">
        <v>7.45</v>
      </c>
    </row>
    <row r="21" spans="1:5" ht="15" customHeight="1">
      <c r="A21" s="136" t="s">
        <v>502</v>
      </c>
      <c r="B21" s="326"/>
      <c r="C21" s="217" t="s">
        <v>349</v>
      </c>
      <c r="D21" s="136"/>
      <c r="E21" s="136"/>
    </row>
    <row r="22" spans="1:5" ht="15" customHeight="1">
      <c r="A22" s="136" t="s">
        <v>504</v>
      </c>
      <c r="B22" s="327"/>
      <c r="C22" s="6" t="s">
        <v>350</v>
      </c>
      <c r="D22" s="136"/>
      <c r="E22" s="136"/>
    </row>
    <row r="23" spans="1:5" ht="15" customHeight="1">
      <c r="A23" s="8" t="s">
        <v>528</v>
      </c>
      <c r="B23" s="218" t="s">
        <v>351</v>
      </c>
      <c r="C23" s="219"/>
      <c r="D23" s="457">
        <v>2.26</v>
      </c>
      <c r="E23" s="457">
        <v>7.45</v>
      </c>
    </row>
    <row r="24" spans="1:5" ht="15" customHeight="1">
      <c r="A24" s="328"/>
      <c r="B24" s="259"/>
      <c r="C24" s="329"/>
      <c r="D24" s="328"/>
      <c r="E24" s="330"/>
    </row>
    <row r="25" spans="1:5" ht="12.75" customHeight="1">
      <c r="A25" s="17" t="s">
        <v>507</v>
      </c>
      <c r="B25" s="40"/>
      <c r="C25" s="40"/>
      <c r="D25" s="312"/>
      <c r="E25" s="312"/>
    </row>
    <row r="26" spans="1:5" ht="12.75">
      <c r="A26" s="786" t="s">
        <v>635</v>
      </c>
      <c r="B26" s="786"/>
      <c r="C26" s="786"/>
      <c r="D26" s="786"/>
      <c r="E26" s="786"/>
    </row>
  </sheetData>
  <sheetProtection/>
  <mergeCells count="6">
    <mergeCell ref="B11:C11"/>
    <mergeCell ref="A26:E26"/>
    <mergeCell ref="A5:E5"/>
    <mergeCell ref="A7:E7"/>
    <mergeCell ref="B9:C9"/>
    <mergeCell ref="B10:C10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5.57421875" style="280" customWidth="1"/>
    <col min="2" max="2" width="1.8515625" style="280" customWidth="1"/>
    <col min="3" max="3" width="64.140625" style="280" customWidth="1"/>
    <col min="4" max="5" width="15.7109375" style="280" customWidth="1"/>
    <col min="6" max="16384" width="9.140625" style="280" customWidth="1"/>
  </cols>
  <sheetData>
    <row r="1" spans="3:5" ht="12.75">
      <c r="C1" s="804"/>
      <c r="D1" s="804"/>
      <c r="E1" s="804"/>
    </row>
    <row r="2" spans="1:5" ht="14.25">
      <c r="A2" s="333"/>
      <c r="B2" s="333"/>
      <c r="C2" s="44" t="s">
        <v>366</v>
      </c>
      <c r="D2" s="332"/>
      <c r="E2" s="332"/>
    </row>
    <row r="3" spans="1:5" ht="14.25">
      <c r="A3" s="333"/>
      <c r="B3" s="334"/>
      <c r="C3" s="45" t="s">
        <v>367</v>
      </c>
      <c r="D3" s="19"/>
      <c r="E3" s="19"/>
    </row>
    <row r="4" spans="1:5" ht="15.75">
      <c r="A4" s="333"/>
      <c r="B4" s="333"/>
      <c r="C4" s="259" t="s">
        <v>21</v>
      </c>
      <c r="D4" s="333"/>
      <c r="E4" s="333"/>
    </row>
    <row r="5" spans="1:5" ht="33" customHeight="1">
      <c r="A5" s="586" t="s">
        <v>368</v>
      </c>
      <c r="B5" s="586"/>
      <c r="C5" s="586"/>
      <c r="D5" s="586"/>
      <c r="E5" s="586"/>
    </row>
    <row r="6" spans="1:5" ht="12.75" customHeight="1">
      <c r="A6" s="261"/>
      <c r="B6" s="261"/>
      <c r="C6" s="261"/>
      <c r="D6" s="261"/>
      <c r="E6" s="261"/>
    </row>
    <row r="7" spans="1:5" ht="14.25">
      <c r="A7" s="775" t="s">
        <v>788</v>
      </c>
      <c r="B7" s="775"/>
      <c r="C7" s="775"/>
      <c r="D7" s="775"/>
      <c r="E7" s="775"/>
    </row>
    <row r="8" spans="1:5" ht="14.25">
      <c r="A8" s="333"/>
      <c r="B8" s="333"/>
      <c r="C8" s="333"/>
      <c r="D8" s="333"/>
      <c r="E8" s="333"/>
    </row>
    <row r="9" spans="1:5" ht="74.25" customHeight="1">
      <c r="A9" s="117" t="s">
        <v>383</v>
      </c>
      <c r="B9" s="805" t="s">
        <v>482</v>
      </c>
      <c r="C9" s="806"/>
      <c r="D9" s="117" t="s">
        <v>697</v>
      </c>
      <c r="E9" s="117" t="s">
        <v>698</v>
      </c>
    </row>
    <row r="10" spans="1:5" ht="15">
      <c r="A10" s="264">
        <v>1</v>
      </c>
      <c r="B10" s="773">
        <v>2</v>
      </c>
      <c r="C10" s="774"/>
      <c r="D10" s="264">
        <v>3</v>
      </c>
      <c r="E10" s="294">
        <v>4</v>
      </c>
    </row>
    <row r="11" spans="1:5" ht="14.25">
      <c r="A11" s="117" t="s">
        <v>483</v>
      </c>
      <c r="B11" s="808" t="s">
        <v>369</v>
      </c>
      <c r="C11" s="809"/>
      <c r="D11" s="117">
        <v>53.14</v>
      </c>
      <c r="E11" s="117">
        <v>71.91</v>
      </c>
    </row>
    <row r="12" spans="1:5" ht="15">
      <c r="A12" s="264" t="s">
        <v>484</v>
      </c>
      <c r="B12" s="335"/>
      <c r="C12" s="336" t="s">
        <v>370</v>
      </c>
      <c r="D12" s="264">
        <v>53.14</v>
      </c>
      <c r="E12" s="501">
        <v>71.91</v>
      </c>
    </row>
    <row r="13" spans="1:5" ht="15" customHeight="1">
      <c r="A13" s="264" t="s">
        <v>486</v>
      </c>
      <c r="B13" s="335"/>
      <c r="C13" s="336" t="s">
        <v>371</v>
      </c>
      <c r="D13" s="300"/>
      <c r="E13" s="264"/>
    </row>
    <row r="14" spans="1:5" ht="15">
      <c r="A14" s="337" t="s">
        <v>488</v>
      </c>
      <c r="B14" s="335"/>
      <c r="C14" s="336" t="s">
        <v>372</v>
      </c>
      <c r="D14" s="300"/>
      <c r="E14" s="264"/>
    </row>
    <row r="15" spans="1:5" ht="15">
      <c r="A15" s="337" t="s">
        <v>490</v>
      </c>
      <c r="B15" s="338"/>
      <c r="C15" s="339" t="s">
        <v>373</v>
      </c>
      <c r="D15" s="300"/>
      <c r="E15" s="264"/>
    </row>
    <row r="16" spans="1:5" ht="15">
      <c r="A16" s="337" t="s">
        <v>492</v>
      </c>
      <c r="B16" s="335"/>
      <c r="C16" s="336" t="s">
        <v>374</v>
      </c>
      <c r="D16" s="300"/>
      <c r="E16" s="264"/>
    </row>
    <row r="17" spans="1:5" ht="15">
      <c r="A17" s="337" t="s">
        <v>494</v>
      </c>
      <c r="B17" s="335"/>
      <c r="C17" s="336" t="s">
        <v>375</v>
      </c>
      <c r="D17" s="300"/>
      <c r="E17" s="264"/>
    </row>
    <row r="18" spans="1:5" ht="30">
      <c r="A18" s="264" t="s">
        <v>496</v>
      </c>
      <c r="B18" s="335"/>
      <c r="C18" s="336" t="s">
        <v>376</v>
      </c>
      <c r="D18" s="300"/>
      <c r="E18" s="264"/>
    </row>
    <row r="19" spans="1:5" ht="15">
      <c r="A19" s="337" t="s">
        <v>601</v>
      </c>
      <c r="B19" s="335"/>
      <c r="C19" s="336" t="s">
        <v>377</v>
      </c>
      <c r="D19" s="300"/>
      <c r="E19" s="264"/>
    </row>
    <row r="20" spans="1:5" ht="14.25">
      <c r="A20" s="117" t="s">
        <v>498</v>
      </c>
      <c r="B20" s="808" t="s">
        <v>378</v>
      </c>
      <c r="C20" s="809"/>
      <c r="D20" s="298"/>
      <c r="E20" s="117"/>
    </row>
    <row r="21" spans="1:5" ht="16.5" customHeight="1">
      <c r="A21" s="117" t="s">
        <v>528</v>
      </c>
      <c r="B21" s="808" t="s">
        <v>379</v>
      </c>
      <c r="C21" s="809"/>
      <c r="D21" s="117">
        <v>53.14</v>
      </c>
      <c r="E21" s="503">
        <v>71.91</v>
      </c>
    </row>
    <row r="22" spans="3:5" ht="12.75">
      <c r="C22" s="807" t="s">
        <v>635</v>
      </c>
      <c r="D22" s="807"/>
      <c r="E22" s="807"/>
    </row>
  </sheetData>
  <sheetProtection/>
  <mergeCells count="9">
    <mergeCell ref="C1:E1"/>
    <mergeCell ref="A5:E5"/>
    <mergeCell ref="A7:E7"/>
    <mergeCell ref="B9:C9"/>
    <mergeCell ref="C22:E22"/>
    <mergeCell ref="B10:C10"/>
    <mergeCell ref="B11:C11"/>
    <mergeCell ref="B20:C20"/>
    <mergeCell ref="B21:C21"/>
  </mergeCells>
  <printOptions/>
  <pageMargins left="0.75" right="0.75" top="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T54"/>
  <sheetViews>
    <sheetView zoomScalePageLayoutView="0" workbookViewId="0" topLeftCell="A7">
      <pane ySplit="6" topLeftCell="A49" activePane="bottomLeft" state="frozen"/>
      <selection pane="topLeft" activeCell="A7" sqref="A7"/>
      <selection pane="bottomLeft" activeCell="A55" sqref="A55"/>
    </sheetView>
  </sheetViews>
  <sheetFormatPr defaultColWidth="9.140625" defaultRowHeight="12.75"/>
  <cols>
    <col min="1" max="1" width="4.8515625" style="17" customWidth="1"/>
    <col min="2" max="2" width="0.5625" style="1" customWidth="1"/>
    <col min="3" max="3" width="1.57421875" style="1" customWidth="1"/>
    <col min="4" max="4" width="20.7109375" style="1" customWidth="1"/>
    <col min="5" max="5" width="5.28125" style="1" customWidth="1"/>
    <col min="6" max="6" width="6.00390625" style="1" customWidth="1"/>
    <col min="7" max="7" width="8.8515625" style="1" customWidth="1"/>
    <col min="8" max="8" width="7.57421875" style="1" customWidth="1"/>
    <col min="9" max="9" width="6.8515625" style="1" customWidth="1"/>
    <col min="10" max="10" width="7.421875" style="1" customWidth="1"/>
    <col min="11" max="11" width="5.7109375" style="1" customWidth="1"/>
    <col min="12" max="12" width="7.421875" style="1" customWidth="1"/>
    <col min="13" max="13" width="7.7109375" style="1" customWidth="1"/>
    <col min="14" max="14" width="7.140625" style="1" customWidth="1"/>
    <col min="15" max="16" width="8.00390625" style="1" customWidth="1"/>
    <col min="17" max="17" width="5.8515625" style="1" customWidth="1"/>
    <col min="18" max="18" width="8.57421875" style="1" customWidth="1"/>
    <col min="19" max="16384" width="9.140625" style="1" customWidth="1"/>
  </cols>
  <sheetData>
    <row r="1" ht="12.75">
      <c r="N1" s="15"/>
    </row>
    <row r="2" spans="1:18" ht="12.75">
      <c r="A2" s="4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44" t="s">
        <v>124</v>
      </c>
      <c r="O2" s="20"/>
      <c r="P2" s="20"/>
      <c r="Q2" s="20"/>
      <c r="R2" s="20"/>
    </row>
    <row r="3" spans="1:17" ht="14.25" customHeight="1">
      <c r="A3" s="564" t="s">
        <v>333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18"/>
      <c r="M3" s="45"/>
      <c r="N3" s="45" t="s">
        <v>511</v>
      </c>
      <c r="O3" s="45"/>
      <c r="P3" s="45"/>
      <c r="Q3" s="45"/>
    </row>
    <row r="4" spans="1:18" ht="4.5" customHeight="1">
      <c r="A4" s="4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5"/>
      <c r="N4" s="45"/>
      <c r="O4" s="45"/>
      <c r="P4" s="45"/>
      <c r="Q4" s="45"/>
      <c r="R4" s="45"/>
    </row>
    <row r="5" spans="1:18" ht="31.5" customHeight="1">
      <c r="A5" s="696" t="s">
        <v>125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</row>
    <row r="6" spans="1:18" ht="3" customHeight="1">
      <c r="A6" s="4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51" customHeight="1">
      <c r="A7" s="696" t="s">
        <v>789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</row>
    <row r="8" spans="1:18" ht="16.5" customHeight="1" hidden="1">
      <c r="A8" s="4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222" customFormat="1" ht="27" customHeight="1">
      <c r="A9" s="825" t="s">
        <v>126</v>
      </c>
      <c r="B9" s="721" t="s">
        <v>384</v>
      </c>
      <c r="C9" s="721"/>
      <c r="D9" s="721"/>
      <c r="E9" s="825" t="s">
        <v>44</v>
      </c>
      <c r="F9" s="825" t="s">
        <v>46</v>
      </c>
      <c r="G9" s="825"/>
      <c r="H9" s="825" t="s">
        <v>127</v>
      </c>
      <c r="I9" s="825" t="s">
        <v>128</v>
      </c>
      <c r="J9" s="825" t="s">
        <v>52</v>
      </c>
      <c r="K9" s="825" t="s">
        <v>129</v>
      </c>
      <c r="L9" s="825" t="s">
        <v>130</v>
      </c>
      <c r="M9" s="825" t="s">
        <v>58</v>
      </c>
      <c r="N9" s="825" t="s">
        <v>131</v>
      </c>
      <c r="O9" s="825"/>
      <c r="P9" s="825" t="s">
        <v>132</v>
      </c>
      <c r="Q9" s="825" t="s">
        <v>133</v>
      </c>
      <c r="R9" s="825" t="s">
        <v>518</v>
      </c>
    </row>
    <row r="10" spans="1:18" s="222" customFormat="1" ht="63">
      <c r="A10" s="825"/>
      <c r="B10" s="721"/>
      <c r="C10" s="721"/>
      <c r="D10" s="721"/>
      <c r="E10" s="825"/>
      <c r="F10" s="221" t="s">
        <v>134</v>
      </c>
      <c r="G10" s="221" t="s">
        <v>135</v>
      </c>
      <c r="H10" s="825"/>
      <c r="I10" s="825"/>
      <c r="J10" s="825"/>
      <c r="K10" s="825"/>
      <c r="L10" s="825"/>
      <c r="M10" s="825"/>
      <c r="N10" s="221" t="s">
        <v>136</v>
      </c>
      <c r="O10" s="221" t="s">
        <v>131</v>
      </c>
      <c r="P10" s="825"/>
      <c r="Q10" s="825"/>
      <c r="R10" s="825"/>
    </row>
    <row r="11" spans="1:18" s="222" customFormat="1" ht="11.25">
      <c r="A11" s="223">
        <v>1</v>
      </c>
      <c r="B11" s="830">
        <v>2</v>
      </c>
      <c r="C11" s="830"/>
      <c r="D11" s="830"/>
      <c r="E11" s="223">
        <v>3</v>
      </c>
      <c r="F11" s="223">
        <v>4</v>
      </c>
      <c r="G11" s="223">
        <v>5</v>
      </c>
      <c r="H11" s="223">
        <v>6</v>
      </c>
      <c r="I11" s="223">
        <v>7</v>
      </c>
      <c r="J11" s="223">
        <v>8</v>
      </c>
      <c r="K11" s="223">
        <v>9</v>
      </c>
      <c r="L11" s="223">
        <v>10</v>
      </c>
      <c r="M11" s="223">
        <v>11</v>
      </c>
      <c r="N11" s="223">
        <v>12</v>
      </c>
      <c r="O11" s="223">
        <v>13</v>
      </c>
      <c r="P11" s="223">
        <v>14</v>
      </c>
      <c r="Q11" s="223">
        <v>15</v>
      </c>
      <c r="R11" s="223">
        <v>16</v>
      </c>
    </row>
    <row r="12" spans="1:18" s="222" customFormat="1" ht="39.75" customHeight="1">
      <c r="A12" s="225" t="s">
        <v>483</v>
      </c>
      <c r="B12" s="831" t="s">
        <v>524</v>
      </c>
      <c r="C12" s="832"/>
      <c r="D12" s="833"/>
      <c r="E12" s="226"/>
      <c r="F12" s="226"/>
      <c r="G12" s="226">
        <v>119376.16</v>
      </c>
      <c r="H12" s="226">
        <v>5720.52</v>
      </c>
      <c r="I12" s="226"/>
      <c r="J12" s="226">
        <v>6469.68</v>
      </c>
      <c r="K12" s="226"/>
      <c r="L12" s="226"/>
      <c r="M12" s="226">
        <v>3124.04</v>
      </c>
      <c r="N12" s="226"/>
      <c r="O12" s="226">
        <v>0</v>
      </c>
      <c r="P12" s="226">
        <v>63922.93</v>
      </c>
      <c r="Q12" s="226"/>
      <c r="R12" s="406">
        <v>198613.33</v>
      </c>
    </row>
    <row r="13" spans="1:18" s="222" customFormat="1" ht="25.5" customHeight="1">
      <c r="A13" s="227" t="s">
        <v>498</v>
      </c>
      <c r="B13" s="228"/>
      <c r="C13" s="811" t="s">
        <v>137</v>
      </c>
      <c r="D13" s="812"/>
      <c r="E13" s="230">
        <f>SUM(E14:E15)</f>
        <v>0</v>
      </c>
      <c r="F13" s="230">
        <f aca="true" t="shared" si="0" ref="F13:Q13">SUM(F14:F15)</f>
        <v>0</v>
      </c>
      <c r="G13" s="231">
        <v>12851.45</v>
      </c>
      <c r="H13" s="231">
        <v>2148.55</v>
      </c>
      <c r="I13" s="230">
        <f t="shared" si="0"/>
        <v>0</v>
      </c>
      <c r="J13" s="231">
        <v>0</v>
      </c>
      <c r="K13" s="230">
        <f t="shared" si="0"/>
        <v>0</v>
      </c>
      <c r="L13" s="230">
        <f t="shared" si="0"/>
        <v>0</v>
      </c>
      <c r="M13" s="231"/>
      <c r="N13" s="230">
        <f t="shared" si="0"/>
        <v>0</v>
      </c>
      <c r="O13" s="230">
        <f t="shared" si="0"/>
        <v>0</v>
      </c>
      <c r="P13" s="231">
        <v>0</v>
      </c>
      <c r="Q13" s="230">
        <f t="shared" si="0"/>
        <v>0</v>
      </c>
      <c r="R13" s="406">
        <v>15000</v>
      </c>
    </row>
    <row r="14" spans="1:18" s="222" customFormat="1" ht="22.5">
      <c r="A14" s="232" t="s">
        <v>499</v>
      </c>
      <c r="B14" s="233" t="s">
        <v>138</v>
      </c>
      <c r="C14" s="234"/>
      <c r="D14" s="229" t="s">
        <v>526</v>
      </c>
      <c r="E14" s="231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406"/>
    </row>
    <row r="15" spans="1:18" s="222" customFormat="1" ht="22.5">
      <c r="A15" s="223" t="s">
        <v>501</v>
      </c>
      <c r="B15" s="234"/>
      <c r="C15" s="234"/>
      <c r="D15" s="236" t="s">
        <v>527</v>
      </c>
      <c r="E15" s="235"/>
      <c r="F15" s="235"/>
      <c r="G15" s="235">
        <v>12851.45</v>
      </c>
      <c r="H15" s="235">
        <v>2148.55</v>
      </c>
      <c r="I15" s="235"/>
      <c r="J15" s="235"/>
      <c r="K15" s="235"/>
      <c r="L15" s="235"/>
      <c r="M15" s="235"/>
      <c r="N15" s="235"/>
      <c r="O15" s="235"/>
      <c r="P15" s="235"/>
      <c r="Q15" s="226"/>
      <c r="R15" s="226">
        <v>15000</v>
      </c>
    </row>
    <row r="16" spans="1:18" s="222" customFormat="1" ht="39.75" customHeight="1">
      <c r="A16" s="227" t="s">
        <v>528</v>
      </c>
      <c r="B16" s="827" t="s">
        <v>139</v>
      </c>
      <c r="C16" s="828"/>
      <c r="D16" s="829"/>
      <c r="E16" s="230">
        <f>SUM(E17:E19)</f>
        <v>0</v>
      </c>
      <c r="F16" s="230">
        <f aca="true" t="shared" si="1" ref="F16:Q16">SUM(F17:F19)</f>
        <v>0</v>
      </c>
      <c r="G16" s="230">
        <f t="shared" si="1"/>
        <v>0</v>
      </c>
      <c r="H16" s="230">
        <f t="shared" si="1"/>
        <v>0</v>
      </c>
      <c r="I16" s="230">
        <f t="shared" si="1"/>
        <v>0</v>
      </c>
      <c r="J16" s="230">
        <f t="shared" si="1"/>
        <v>0</v>
      </c>
      <c r="K16" s="230">
        <f t="shared" si="1"/>
        <v>0</v>
      </c>
      <c r="L16" s="230">
        <f t="shared" si="1"/>
        <v>0</v>
      </c>
      <c r="M16" s="230">
        <v>0</v>
      </c>
      <c r="N16" s="230">
        <f t="shared" si="1"/>
        <v>0</v>
      </c>
      <c r="O16" s="230">
        <f t="shared" si="1"/>
        <v>0</v>
      </c>
      <c r="P16" s="230">
        <f t="shared" si="1"/>
        <v>0</v>
      </c>
      <c r="Q16" s="230">
        <f t="shared" si="1"/>
        <v>0</v>
      </c>
      <c r="R16" s="230">
        <v>0</v>
      </c>
    </row>
    <row r="17" spans="1:18" s="222" customFormat="1" ht="11.25">
      <c r="A17" s="237" t="s">
        <v>530</v>
      </c>
      <c r="B17" s="238"/>
      <c r="C17" s="234"/>
      <c r="D17" s="229" t="s">
        <v>531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1"/>
      <c r="Q17" s="221"/>
      <c r="R17" s="221"/>
    </row>
    <row r="18" spans="1:18" s="222" customFormat="1" ht="11.25">
      <c r="A18" s="227" t="s">
        <v>532</v>
      </c>
      <c r="B18" s="238"/>
      <c r="C18" s="234"/>
      <c r="D18" s="229" t="s">
        <v>533</v>
      </c>
      <c r="E18" s="230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1"/>
      <c r="Q18" s="221"/>
      <c r="R18" s="221"/>
    </row>
    <row r="19" spans="1:18" s="222" customFormat="1" ht="11.25">
      <c r="A19" s="227" t="s">
        <v>534</v>
      </c>
      <c r="B19" s="238"/>
      <c r="C19" s="234"/>
      <c r="D19" s="229" t="s">
        <v>535</v>
      </c>
      <c r="E19" s="230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1"/>
      <c r="Q19" s="221"/>
      <c r="R19" s="221"/>
    </row>
    <row r="20" spans="1:18" s="222" customFormat="1" ht="15" customHeight="1">
      <c r="A20" s="227" t="s">
        <v>536</v>
      </c>
      <c r="B20" s="228"/>
      <c r="C20" s="811" t="s">
        <v>537</v>
      </c>
      <c r="D20" s="812"/>
      <c r="E20" s="230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1"/>
      <c r="Q20" s="221"/>
      <c r="R20" s="221"/>
    </row>
    <row r="21" spans="1:18" s="407" customFormat="1" ht="54.75" customHeight="1">
      <c r="A21" s="225" t="s">
        <v>538</v>
      </c>
      <c r="B21" s="826" t="s">
        <v>539</v>
      </c>
      <c r="C21" s="826"/>
      <c r="D21" s="826"/>
      <c r="E21" s="406"/>
      <c r="F21" s="406"/>
      <c r="G21" s="406">
        <v>132227.61</v>
      </c>
      <c r="H21" s="406">
        <v>7869.07</v>
      </c>
      <c r="I21" s="406"/>
      <c r="J21" s="406">
        <v>6469.68</v>
      </c>
      <c r="K21" s="406"/>
      <c r="L21" s="406"/>
      <c r="M21" s="406">
        <v>3124.04</v>
      </c>
      <c r="N21" s="406">
        <v>0</v>
      </c>
      <c r="O21" s="406">
        <v>0</v>
      </c>
      <c r="P21" s="406">
        <v>63922.93</v>
      </c>
      <c r="Q21" s="406"/>
      <c r="R21" s="406">
        <v>213613.33</v>
      </c>
    </row>
    <row r="22" spans="1:18" s="222" customFormat="1" ht="39.75" customHeight="1">
      <c r="A22" s="225" t="s">
        <v>540</v>
      </c>
      <c r="B22" s="815" t="s">
        <v>140</v>
      </c>
      <c r="C22" s="816"/>
      <c r="D22" s="817"/>
      <c r="E22" s="221" t="s">
        <v>542</v>
      </c>
      <c r="F22" s="406">
        <f>SUM(F14,F15,F16-F17,F21)</f>
        <v>0</v>
      </c>
      <c r="G22" s="406">
        <v>80313.31</v>
      </c>
      <c r="H22" s="406">
        <v>699.11</v>
      </c>
      <c r="I22" s="406">
        <f aca="true" t="shared" si="2" ref="I22:O22">SUM(I14,I15,I16-I17,I21)</f>
        <v>0</v>
      </c>
      <c r="J22" s="406">
        <v>5371.37</v>
      </c>
      <c r="K22" s="406">
        <f t="shared" si="2"/>
        <v>0</v>
      </c>
      <c r="L22" s="406">
        <f t="shared" si="2"/>
        <v>0</v>
      </c>
      <c r="M22" s="406">
        <v>3124.04</v>
      </c>
      <c r="N22" s="239" t="s">
        <v>542</v>
      </c>
      <c r="O22" s="406">
        <f t="shared" si="2"/>
        <v>0</v>
      </c>
      <c r="P22" s="248" t="s">
        <v>542</v>
      </c>
      <c r="Q22" s="248" t="s">
        <v>542</v>
      </c>
      <c r="R22" s="406">
        <v>89507.83</v>
      </c>
    </row>
    <row r="23" spans="1:18" s="222" customFormat="1" ht="39.75" customHeight="1">
      <c r="A23" s="237" t="s">
        <v>543</v>
      </c>
      <c r="B23" s="238"/>
      <c r="C23" s="811" t="s">
        <v>141</v>
      </c>
      <c r="D23" s="812"/>
      <c r="E23" s="224" t="s">
        <v>542</v>
      </c>
      <c r="F23" s="224"/>
      <c r="G23" s="235">
        <v>42.84</v>
      </c>
      <c r="H23" s="224">
        <v>71.62</v>
      </c>
      <c r="I23" s="224"/>
      <c r="J23" s="224"/>
      <c r="K23" s="224"/>
      <c r="L23" s="224"/>
      <c r="M23" s="235"/>
      <c r="N23" s="239" t="s">
        <v>542</v>
      </c>
      <c r="O23" s="224"/>
      <c r="P23" s="224" t="s">
        <v>542</v>
      </c>
      <c r="Q23" s="224" t="s">
        <v>542</v>
      </c>
      <c r="R23" s="406">
        <v>114.46</v>
      </c>
    </row>
    <row r="24" spans="1:18" s="222" customFormat="1" ht="38.25" customHeight="1">
      <c r="A24" s="237" t="s">
        <v>545</v>
      </c>
      <c r="B24" s="238"/>
      <c r="C24" s="811" t="s">
        <v>142</v>
      </c>
      <c r="D24" s="812"/>
      <c r="E24" s="224" t="s">
        <v>542</v>
      </c>
      <c r="F24" s="235"/>
      <c r="G24" s="235">
        <v>2989.2</v>
      </c>
      <c r="H24" s="235">
        <v>691.56</v>
      </c>
      <c r="I24" s="235"/>
      <c r="J24" s="235">
        <v>641.81</v>
      </c>
      <c r="K24" s="235"/>
      <c r="L24" s="235"/>
      <c r="M24" s="235"/>
      <c r="N24" s="239" t="s">
        <v>542</v>
      </c>
      <c r="O24" s="235">
        <v>0</v>
      </c>
      <c r="P24" s="224" t="s">
        <v>542</v>
      </c>
      <c r="Q24" s="224" t="s">
        <v>542</v>
      </c>
      <c r="R24" s="406">
        <v>4322.57</v>
      </c>
    </row>
    <row r="25" spans="1:18" s="222" customFormat="1" ht="51" customHeight="1">
      <c r="A25" s="237" t="s">
        <v>547</v>
      </c>
      <c r="B25" s="238"/>
      <c r="C25" s="811" t="s">
        <v>143</v>
      </c>
      <c r="D25" s="812"/>
      <c r="E25" s="224" t="s">
        <v>542</v>
      </c>
      <c r="F25" s="224">
        <f>SUM(F26:F28)</f>
        <v>0</v>
      </c>
      <c r="G25" s="224">
        <f aca="true" t="shared" si="3" ref="G25:L25">SUM(G26:G28)</f>
        <v>0</v>
      </c>
      <c r="H25" s="224">
        <f t="shared" si="3"/>
        <v>0</v>
      </c>
      <c r="I25" s="224">
        <f t="shared" si="3"/>
        <v>0</v>
      </c>
      <c r="J25" s="224">
        <f t="shared" si="3"/>
        <v>0</v>
      </c>
      <c r="K25" s="224">
        <f t="shared" si="3"/>
        <v>0</v>
      </c>
      <c r="L25" s="224">
        <f t="shared" si="3"/>
        <v>0</v>
      </c>
      <c r="M25" s="224">
        <v>0</v>
      </c>
      <c r="N25" s="239" t="s">
        <v>542</v>
      </c>
      <c r="O25" s="224">
        <f>SUM(O26:O28)</f>
        <v>0</v>
      </c>
      <c r="P25" s="224" t="s">
        <v>542</v>
      </c>
      <c r="Q25" s="224" t="s">
        <v>542</v>
      </c>
      <c r="R25" s="224">
        <v>0</v>
      </c>
    </row>
    <row r="26" spans="1:18" s="222" customFormat="1" ht="11.25">
      <c r="A26" s="240" t="s">
        <v>549</v>
      </c>
      <c r="B26" s="241"/>
      <c r="C26" s="242"/>
      <c r="D26" s="243" t="s">
        <v>531</v>
      </c>
      <c r="E26" s="239" t="s">
        <v>542</v>
      </c>
      <c r="F26" s="224"/>
      <c r="G26" s="224"/>
      <c r="H26" s="224"/>
      <c r="I26" s="224"/>
      <c r="J26" s="224"/>
      <c r="K26" s="224"/>
      <c r="L26" s="224"/>
      <c r="M26" s="224"/>
      <c r="N26" s="239" t="s">
        <v>542</v>
      </c>
      <c r="O26" s="239"/>
      <c r="P26" s="239" t="s">
        <v>542</v>
      </c>
      <c r="Q26" s="239" t="s">
        <v>542</v>
      </c>
      <c r="R26" s="221"/>
    </row>
    <row r="27" spans="1:18" s="222" customFormat="1" ht="11.25">
      <c r="A27" s="240" t="s">
        <v>550</v>
      </c>
      <c r="B27" s="241"/>
      <c r="C27" s="242"/>
      <c r="D27" s="243" t="s">
        <v>533</v>
      </c>
      <c r="E27" s="239" t="s">
        <v>542</v>
      </c>
      <c r="F27" s="224"/>
      <c r="G27" s="224"/>
      <c r="H27" s="224"/>
      <c r="I27" s="224"/>
      <c r="J27" s="224"/>
      <c r="K27" s="224"/>
      <c r="L27" s="224"/>
      <c r="M27" s="224"/>
      <c r="N27" s="239" t="s">
        <v>542</v>
      </c>
      <c r="O27" s="239"/>
      <c r="P27" s="239" t="s">
        <v>542</v>
      </c>
      <c r="Q27" s="239" t="s">
        <v>542</v>
      </c>
      <c r="R27" s="221"/>
    </row>
    <row r="28" spans="1:18" s="222" customFormat="1" ht="11.25">
      <c r="A28" s="240" t="s">
        <v>551</v>
      </c>
      <c r="B28" s="241"/>
      <c r="C28" s="242"/>
      <c r="D28" s="243" t="s">
        <v>535</v>
      </c>
      <c r="E28" s="239" t="s">
        <v>542</v>
      </c>
      <c r="F28" s="224"/>
      <c r="G28" s="224"/>
      <c r="H28" s="224"/>
      <c r="I28" s="224"/>
      <c r="J28" s="224"/>
      <c r="K28" s="224"/>
      <c r="L28" s="224"/>
      <c r="M28" s="224"/>
      <c r="N28" s="239" t="s">
        <v>542</v>
      </c>
      <c r="O28" s="239"/>
      <c r="P28" s="239" t="s">
        <v>542</v>
      </c>
      <c r="Q28" s="239" t="s">
        <v>542</v>
      </c>
      <c r="R28" s="221"/>
    </row>
    <row r="29" spans="1:18" s="222" customFormat="1" ht="15" customHeight="1">
      <c r="A29" s="237" t="s">
        <v>552</v>
      </c>
      <c r="B29" s="241"/>
      <c r="C29" s="813" t="s">
        <v>537</v>
      </c>
      <c r="D29" s="814"/>
      <c r="E29" s="239" t="s">
        <v>542</v>
      </c>
      <c r="F29" s="224"/>
      <c r="G29" s="224"/>
      <c r="H29" s="224"/>
      <c r="I29" s="224"/>
      <c r="J29" s="224"/>
      <c r="K29" s="224"/>
      <c r="L29" s="224"/>
      <c r="M29" s="224"/>
      <c r="N29" s="239" t="s">
        <v>542</v>
      </c>
      <c r="O29" s="224"/>
      <c r="P29" s="224" t="s">
        <v>542</v>
      </c>
      <c r="Q29" s="224" t="s">
        <v>542</v>
      </c>
      <c r="R29" s="221"/>
    </row>
    <row r="30" spans="1:18" s="407" customFormat="1" ht="54.75" customHeight="1">
      <c r="A30" s="225" t="s">
        <v>553</v>
      </c>
      <c r="B30" s="815" t="s">
        <v>144</v>
      </c>
      <c r="C30" s="816"/>
      <c r="D30" s="824"/>
      <c r="E30" s="248" t="s">
        <v>542</v>
      </c>
      <c r="F30" s="406">
        <f>SUM(F22,F23,F24-F25,F29)</f>
        <v>0</v>
      </c>
      <c r="G30" s="406">
        <v>83345.35</v>
      </c>
      <c r="H30" s="406">
        <v>1462.29</v>
      </c>
      <c r="I30" s="406">
        <f aca="true" t="shared" si="4" ref="I30:O30">SUM(I22,I23,I24-I25,I29)</f>
        <v>0</v>
      </c>
      <c r="J30" s="406">
        <v>6013.18</v>
      </c>
      <c r="K30" s="406">
        <f t="shared" si="4"/>
        <v>0</v>
      </c>
      <c r="L30" s="406">
        <f t="shared" si="4"/>
        <v>0</v>
      </c>
      <c r="M30" s="406">
        <v>3124.04</v>
      </c>
      <c r="N30" s="239" t="s">
        <v>542</v>
      </c>
      <c r="O30" s="406">
        <f t="shared" si="4"/>
        <v>0</v>
      </c>
      <c r="P30" s="248" t="s">
        <v>542</v>
      </c>
      <c r="Q30" s="248" t="s">
        <v>542</v>
      </c>
      <c r="R30" s="406">
        <v>93944.86</v>
      </c>
    </row>
    <row r="31" spans="1:18" s="222" customFormat="1" ht="35.25" customHeight="1">
      <c r="A31" s="225" t="s">
        <v>555</v>
      </c>
      <c r="B31" s="821" t="s">
        <v>556</v>
      </c>
      <c r="C31" s="822"/>
      <c r="D31" s="817"/>
      <c r="E31" s="221" t="s">
        <v>542</v>
      </c>
      <c r="F31" s="221"/>
      <c r="G31" s="221"/>
      <c r="H31" s="221"/>
      <c r="I31" s="244"/>
      <c r="J31" s="221"/>
      <c r="K31" s="221"/>
      <c r="L31" s="244"/>
      <c r="M31" s="221"/>
      <c r="N31" s="239" t="s">
        <v>542</v>
      </c>
      <c r="O31" s="221"/>
      <c r="P31" s="221"/>
      <c r="Q31" s="221"/>
      <c r="R31" s="221"/>
    </row>
    <row r="32" spans="1:18" s="222" customFormat="1" ht="30" customHeight="1">
      <c r="A32" s="237" t="s">
        <v>557</v>
      </c>
      <c r="B32" s="238"/>
      <c r="C32" s="811" t="s">
        <v>558</v>
      </c>
      <c r="D32" s="812"/>
      <c r="E32" s="224" t="s">
        <v>542</v>
      </c>
      <c r="F32" s="224"/>
      <c r="G32" s="224"/>
      <c r="H32" s="224"/>
      <c r="I32" s="245"/>
      <c r="J32" s="224"/>
      <c r="K32" s="224"/>
      <c r="L32" s="245"/>
      <c r="M32" s="224"/>
      <c r="N32" s="239" t="s">
        <v>542</v>
      </c>
      <c r="O32" s="224"/>
      <c r="P32" s="224"/>
      <c r="Q32" s="224"/>
      <c r="R32" s="224"/>
    </row>
    <row r="33" spans="1:18" s="222" customFormat="1" ht="29.25" customHeight="1">
      <c r="A33" s="237" t="s">
        <v>559</v>
      </c>
      <c r="B33" s="238"/>
      <c r="C33" s="811" t="s">
        <v>145</v>
      </c>
      <c r="D33" s="812"/>
      <c r="E33" s="246" t="s">
        <v>542</v>
      </c>
      <c r="F33" s="246"/>
      <c r="G33" s="246"/>
      <c r="H33" s="246"/>
      <c r="I33" s="247"/>
      <c r="J33" s="246"/>
      <c r="K33" s="246"/>
      <c r="L33" s="247"/>
      <c r="M33" s="246"/>
      <c r="N33" s="239" t="s">
        <v>542</v>
      </c>
      <c r="O33" s="246"/>
      <c r="P33" s="246"/>
      <c r="Q33" s="246"/>
      <c r="R33" s="246"/>
    </row>
    <row r="34" spans="1:18" s="222" customFormat="1" ht="31.5" customHeight="1">
      <c r="A34" s="237" t="s">
        <v>561</v>
      </c>
      <c r="B34" s="238"/>
      <c r="C34" s="811" t="s">
        <v>566</v>
      </c>
      <c r="D34" s="812"/>
      <c r="E34" s="224" t="s">
        <v>542</v>
      </c>
      <c r="F34" s="224"/>
      <c r="G34" s="224"/>
      <c r="H34" s="224"/>
      <c r="I34" s="245"/>
      <c r="J34" s="224"/>
      <c r="K34" s="224"/>
      <c r="L34" s="245"/>
      <c r="M34" s="224"/>
      <c r="N34" s="239" t="s">
        <v>542</v>
      </c>
      <c r="O34" s="224"/>
      <c r="P34" s="224"/>
      <c r="Q34" s="224"/>
      <c r="R34" s="224"/>
    </row>
    <row r="35" spans="1:18" s="222" customFormat="1" ht="45.75" customHeight="1">
      <c r="A35" s="237" t="s">
        <v>567</v>
      </c>
      <c r="B35" s="238"/>
      <c r="C35" s="811" t="s">
        <v>146</v>
      </c>
      <c r="D35" s="812"/>
      <c r="E35" s="224" t="s">
        <v>542</v>
      </c>
      <c r="F35" s="224">
        <f>SUM(F36:F38)</f>
        <v>0</v>
      </c>
      <c r="G35" s="224">
        <f aca="true" t="shared" si="5" ref="G35:M35">SUM(G36:G38)</f>
        <v>0</v>
      </c>
      <c r="H35" s="224">
        <f t="shared" si="5"/>
        <v>0</v>
      </c>
      <c r="I35" s="224">
        <f t="shared" si="5"/>
        <v>0</v>
      </c>
      <c r="J35" s="224">
        <f t="shared" si="5"/>
        <v>0</v>
      </c>
      <c r="K35" s="224">
        <f t="shared" si="5"/>
        <v>0</v>
      </c>
      <c r="L35" s="224">
        <f t="shared" si="5"/>
        <v>0</v>
      </c>
      <c r="M35" s="224">
        <f t="shared" si="5"/>
        <v>0</v>
      </c>
      <c r="N35" s="239" t="s">
        <v>542</v>
      </c>
      <c r="O35" s="224">
        <f>SUM(O36:O38)</f>
        <v>0</v>
      </c>
      <c r="P35" s="224">
        <f>SUM(P36:P38)</f>
        <v>0</v>
      </c>
      <c r="Q35" s="224">
        <f>SUM(Q36:Q38)</f>
        <v>0</v>
      </c>
      <c r="R35" s="224">
        <f>SUM(R36:R38)</f>
        <v>0</v>
      </c>
    </row>
    <row r="36" spans="1:18" s="222" customFormat="1" ht="11.25">
      <c r="A36" s="240" t="s">
        <v>569</v>
      </c>
      <c r="B36" s="241"/>
      <c r="C36" s="242"/>
      <c r="D36" s="243" t="s">
        <v>531</v>
      </c>
      <c r="E36" s="239" t="s">
        <v>542</v>
      </c>
      <c r="F36" s="224"/>
      <c r="G36" s="224"/>
      <c r="H36" s="224"/>
      <c r="I36" s="245"/>
      <c r="J36" s="224"/>
      <c r="K36" s="224"/>
      <c r="L36" s="245"/>
      <c r="M36" s="224"/>
      <c r="N36" s="239" t="s">
        <v>542</v>
      </c>
      <c r="O36" s="224"/>
      <c r="P36" s="224"/>
      <c r="Q36" s="224"/>
      <c r="R36" s="224"/>
    </row>
    <row r="37" spans="1:18" s="222" customFormat="1" ht="11.25">
      <c r="A37" s="240" t="s">
        <v>570</v>
      </c>
      <c r="B37" s="241"/>
      <c r="C37" s="242"/>
      <c r="D37" s="243" t="s">
        <v>533</v>
      </c>
      <c r="E37" s="239" t="s">
        <v>542</v>
      </c>
      <c r="F37" s="224"/>
      <c r="G37" s="224"/>
      <c r="H37" s="224"/>
      <c r="I37" s="245"/>
      <c r="J37" s="224"/>
      <c r="K37" s="224"/>
      <c r="L37" s="245"/>
      <c r="M37" s="224"/>
      <c r="N37" s="239" t="s">
        <v>542</v>
      </c>
      <c r="O37" s="224"/>
      <c r="P37" s="224"/>
      <c r="Q37" s="224"/>
      <c r="R37" s="224"/>
    </row>
    <row r="38" spans="1:18" s="222" customFormat="1" ht="11.25">
      <c r="A38" s="240" t="s">
        <v>571</v>
      </c>
      <c r="B38" s="241"/>
      <c r="C38" s="242"/>
      <c r="D38" s="243" t="s">
        <v>535</v>
      </c>
      <c r="E38" s="239" t="s">
        <v>542</v>
      </c>
      <c r="F38" s="224"/>
      <c r="G38" s="224"/>
      <c r="H38" s="224"/>
      <c r="I38" s="245"/>
      <c r="J38" s="224"/>
      <c r="K38" s="224"/>
      <c r="L38" s="245"/>
      <c r="M38" s="224"/>
      <c r="N38" s="239" t="s">
        <v>542</v>
      </c>
      <c r="O38" s="224"/>
      <c r="P38" s="224"/>
      <c r="Q38" s="224"/>
      <c r="R38" s="224"/>
    </row>
    <row r="39" spans="1:18" s="222" customFormat="1" ht="15" customHeight="1">
      <c r="A39" s="237" t="s">
        <v>572</v>
      </c>
      <c r="B39" s="241"/>
      <c r="C39" s="813" t="s">
        <v>537</v>
      </c>
      <c r="D39" s="814"/>
      <c r="E39" s="224" t="s">
        <v>542</v>
      </c>
      <c r="F39" s="224"/>
      <c r="G39" s="224"/>
      <c r="H39" s="224"/>
      <c r="I39" s="245"/>
      <c r="J39" s="245"/>
      <c r="K39" s="245"/>
      <c r="L39" s="245"/>
      <c r="M39" s="224"/>
      <c r="N39" s="239" t="s">
        <v>542</v>
      </c>
      <c r="O39" s="224"/>
      <c r="P39" s="224"/>
      <c r="Q39" s="224"/>
      <c r="R39" s="224"/>
    </row>
    <row r="40" spans="1:18" s="222" customFormat="1" ht="54.75" customHeight="1">
      <c r="A40" s="225" t="s">
        <v>573</v>
      </c>
      <c r="B40" s="810" t="s">
        <v>169</v>
      </c>
      <c r="C40" s="810"/>
      <c r="D40" s="810"/>
      <c r="E40" s="221" t="s">
        <v>542</v>
      </c>
      <c r="F40" s="221">
        <f>SUM(F31,F32,F33-F34-F35,F39)</f>
        <v>0</v>
      </c>
      <c r="G40" s="221">
        <f aca="true" t="shared" si="6" ref="G40:M40">SUM(G31,G32,G33-G34-G35,G39)</f>
        <v>0</v>
      </c>
      <c r="H40" s="221">
        <f t="shared" si="6"/>
        <v>0</v>
      </c>
      <c r="I40" s="221">
        <f t="shared" si="6"/>
        <v>0</v>
      </c>
      <c r="J40" s="221">
        <f t="shared" si="6"/>
        <v>0</v>
      </c>
      <c r="K40" s="221">
        <f t="shared" si="6"/>
        <v>0</v>
      </c>
      <c r="L40" s="221">
        <f t="shared" si="6"/>
        <v>0</v>
      </c>
      <c r="M40" s="221">
        <f t="shared" si="6"/>
        <v>0</v>
      </c>
      <c r="N40" s="248" t="s">
        <v>542</v>
      </c>
      <c r="O40" s="221"/>
      <c r="P40" s="221">
        <f>SUM(P31,P32,P33-P34-P35,P39)</f>
        <v>0</v>
      </c>
      <c r="Q40" s="221">
        <f>SUM(Q31,Q32,Q33-Q34-Q35,Q39)</f>
        <v>0</v>
      </c>
      <c r="R40" s="221"/>
    </row>
    <row r="41" spans="1:20" s="222" customFormat="1" ht="30.75" customHeight="1">
      <c r="A41" s="225" t="s">
        <v>575</v>
      </c>
      <c r="B41" s="821" t="s">
        <v>147</v>
      </c>
      <c r="C41" s="822"/>
      <c r="D41" s="823"/>
      <c r="E41" s="221"/>
      <c r="F41" s="221" t="s">
        <v>542</v>
      </c>
      <c r="G41" s="221" t="s">
        <v>542</v>
      </c>
      <c r="H41" s="221" t="s">
        <v>542</v>
      </c>
      <c r="I41" s="221"/>
      <c r="J41" s="221" t="s">
        <v>542</v>
      </c>
      <c r="K41" s="221" t="s">
        <v>542</v>
      </c>
      <c r="L41" s="221"/>
      <c r="M41" s="221" t="s">
        <v>542</v>
      </c>
      <c r="N41" s="221"/>
      <c r="O41" s="221" t="s">
        <v>542</v>
      </c>
      <c r="P41" s="221" t="s">
        <v>542</v>
      </c>
      <c r="Q41" s="221" t="s">
        <v>542</v>
      </c>
      <c r="R41" s="221"/>
      <c r="T41" s="222" t="s">
        <v>765</v>
      </c>
    </row>
    <row r="42" spans="1:18" s="222" customFormat="1" ht="45" customHeight="1">
      <c r="A42" s="237" t="s">
        <v>577</v>
      </c>
      <c r="B42" s="818" t="s">
        <v>148</v>
      </c>
      <c r="C42" s="819"/>
      <c r="D42" s="8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</row>
    <row r="43" spans="1:18" s="222" customFormat="1" ht="39.75" customHeight="1">
      <c r="A43" s="237" t="s">
        <v>149</v>
      </c>
      <c r="B43" s="238"/>
      <c r="C43" s="811" t="s">
        <v>150</v>
      </c>
      <c r="D43" s="812"/>
      <c r="E43" s="224"/>
      <c r="F43" s="224" t="s">
        <v>542</v>
      </c>
      <c r="G43" s="224" t="s">
        <v>542</v>
      </c>
      <c r="H43" s="224" t="s">
        <v>542</v>
      </c>
      <c r="I43" s="224"/>
      <c r="J43" s="224" t="s">
        <v>542</v>
      </c>
      <c r="K43" s="224" t="s">
        <v>542</v>
      </c>
      <c r="L43" s="224"/>
      <c r="M43" s="224" t="s">
        <v>542</v>
      </c>
      <c r="N43" s="224"/>
      <c r="O43" s="224" t="s">
        <v>542</v>
      </c>
      <c r="P43" s="224" t="s">
        <v>542</v>
      </c>
      <c r="Q43" s="224" t="s">
        <v>542</v>
      </c>
      <c r="R43" s="224"/>
    </row>
    <row r="44" spans="1:18" s="222" customFormat="1" ht="45" customHeight="1">
      <c r="A44" s="237" t="s">
        <v>151</v>
      </c>
      <c r="B44" s="233"/>
      <c r="C44" s="811" t="s">
        <v>152</v>
      </c>
      <c r="D44" s="812"/>
      <c r="E44" s="239">
        <f>SUM(E45:E48)</f>
        <v>0</v>
      </c>
      <c r="F44" s="239" t="s">
        <v>542</v>
      </c>
      <c r="G44" s="239" t="s">
        <v>542</v>
      </c>
      <c r="H44" s="239" t="s">
        <v>542</v>
      </c>
      <c r="I44" s="239">
        <f>SUM(I45:I48)</f>
        <v>0</v>
      </c>
      <c r="J44" s="239" t="s">
        <v>542</v>
      </c>
      <c r="K44" s="239" t="s">
        <v>542</v>
      </c>
      <c r="L44" s="239">
        <f>SUM(L45:L48)</f>
        <v>0</v>
      </c>
      <c r="M44" s="239" t="s">
        <v>542</v>
      </c>
      <c r="N44" s="239">
        <f>SUM(N45:N48)</f>
        <v>0</v>
      </c>
      <c r="O44" s="239" t="s">
        <v>542</v>
      </c>
      <c r="P44" s="239" t="s">
        <v>542</v>
      </c>
      <c r="Q44" s="239" t="s">
        <v>542</v>
      </c>
      <c r="R44" s="239">
        <f>SUM(R45:R48)</f>
        <v>0</v>
      </c>
    </row>
    <row r="45" spans="1:18" s="222" customFormat="1" ht="11.25">
      <c r="A45" s="240" t="s">
        <v>153</v>
      </c>
      <c r="B45" s="249"/>
      <c r="C45" s="242"/>
      <c r="D45" s="243" t="s">
        <v>531</v>
      </c>
      <c r="E45" s="239"/>
      <c r="F45" s="239" t="s">
        <v>542</v>
      </c>
      <c r="G45" s="239" t="s">
        <v>542</v>
      </c>
      <c r="H45" s="239" t="s">
        <v>542</v>
      </c>
      <c r="I45" s="239"/>
      <c r="J45" s="239" t="s">
        <v>542</v>
      </c>
      <c r="K45" s="239" t="s">
        <v>542</v>
      </c>
      <c r="L45" s="239"/>
      <c r="M45" s="239" t="s">
        <v>542</v>
      </c>
      <c r="N45" s="239"/>
      <c r="O45" s="239" t="s">
        <v>542</v>
      </c>
      <c r="P45" s="239" t="s">
        <v>542</v>
      </c>
      <c r="Q45" s="239" t="s">
        <v>542</v>
      </c>
      <c r="R45" s="239"/>
    </row>
    <row r="46" spans="1:18" s="222" customFormat="1" ht="11.25">
      <c r="A46" s="240" t="s">
        <v>154</v>
      </c>
      <c r="B46" s="249"/>
      <c r="C46" s="242"/>
      <c r="D46" s="243" t="s">
        <v>533</v>
      </c>
      <c r="E46" s="239"/>
      <c r="F46" s="239" t="s">
        <v>542</v>
      </c>
      <c r="G46" s="239" t="s">
        <v>542</v>
      </c>
      <c r="H46" s="239" t="s">
        <v>542</v>
      </c>
      <c r="I46" s="239"/>
      <c r="J46" s="239" t="s">
        <v>542</v>
      </c>
      <c r="K46" s="239" t="s">
        <v>542</v>
      </c>
      <c r="L46" s="239"/>
      <c r="M46" s="239" t="s">
        <v>542</v>
      </c>
      <c r="N46" s="239"/>
      <c r="O46" s="239" t="s">
        <v>542</v>
      </c>
      <c r="P46" s="239" t="s">
        <v>542</v>
      </c>
      <c r="Q46" s="239" t="s">
        <v>542</v>
      </c>
      <c r="R46" s="239"/>
    </row>
    <row r="47" spans="1:18" s="222" customFormat="1" ht="11.25">
      <c r="A47" s="240" t="s">
        <v>155</v>
      </c>
      <c r="B47" s="249"/>
      <c r="C47" s="242"/>
      <c r="D47" s="243" t="s">
        <v>535</v>
      </c>
      <c r="E47" s="239"/>
      <c r="F47" s="239" t="s">
        <v>542</v>
      </c>
      <c r="G47" s="239" t="s">
        <v>542</v>
      </c>
      <c r="H47" s="239" t="s">
        <v>542</v>
      </c>
      <c r="I47" s="239"/>
      <c r="J47" s="239" t="s">
        <v>542</v>
      </c>
      <c r="K47" s="239" t="s">
        <v>542</v>
      </c>
      <c r="L47" s="239"/>
      <c r="M47" s="239" t="s">
        <v>542</v>
      </c>
      <c r="N47" s="239"/>
      <c r="O47" s="239" t="s">
        <v>542</v>
      </c>
      <c r="P47" s="239" t="s">
        <v>542</v>
      </c>
      <c r="Q47" s="239" t="s">
        <v>542</v>
      </c>
      <c r="R47" s="239"/>
    </row>
    <row r="48" spans="1:18" s="222" customFormat="1" ht="15" customHeight="1">
      <c r="A48" s="237" t="s">
        <v>156</v>
      </c>
      <c r="B48" s="241"/>
      <c r="C48" s="813" t="s">
        <v>537</v>
      </c>
      <c r="D48" s="814"/>
      <c r="E48" s="224"/>
      <c r="F48" s="224" t="s">
        <v>542</v>
      </c>
      <c r="G48" s="224" t="s">
        <v>542</v>
      </c>
      <c r="H48" s="224" t="s">
        <v>542</v>
      </c>
      <c r="I48" s="224"/>
      <c r="J48" s="224" t="s">
        <v>542</v>
      </c>
      <c r="K48" s="224" t="s">
        <v>542</v>
      </c>
      <c r="L48" s="224"/>
      <c r="M48" s="224" t="s">
        <v>542</v>
      </c>
      <c r="N48" s="224"/>
      <c r="O48" s="224" t="s">
        <v>542</v>
      </c>
      <c r="P48" s="224" t="s">
        <v>542</v>
      </c>
      <c r="Q48" s="224" t="s">
        <v>542</v>
      </c>
      <c r="R48" s="224"/>
    </row>
    <row r="49" spans="1:18" s="222" customFormat="1" ht="41.25" customHeight="1">
      <c r="A49" s="225" t="s">
        <v>157</v>
      </c>
      <c r="B49" s="815" t="s">
        <v>166</v>
      </c>
      <c r="C49" s="816"/>
      <c r="D49" s="817"/>
      <c r="E49" s="248">
        <f>SUM(E41,E42-E43-E44,E48)</f>
        <v>0</v>
      </c>
      <c r="F49" s="248" t="s">
        <v>542</v>
      </c>
      <c r="G49" s="248" t="s">
        <v>542</v>
      </c>
      <c r="H49" s="248" t="s">
        <v>542</v>
      </c>
      <c r="I49" s="248">
        <f>SUM(I41,I42-I43-I44,I48)</f>
        <v>0</v>
      </c>
      <c r="J49" s="248" t="s">
        <v>542</v>
      </c>
      <c r="K49" s="248" t="s">
        <v>542</v>
      </c>
      <c r="L49" s="248">
        <f>SUM(L41,L42-L43-L44,L48)</f>
        <v>0</v>
      </c>
      <c r="M49" s="248" t="s">
        <v>542</v>
      </c>
      <c r="N49" s="248">
        <f>SUM(N41,N42-N43-N44,N48)</f>
        <v>0</v>
      </c>
      <c r="O49" s="248" t="s">
        <v>542</v>
      </c>
      <c r="P49" s="248" t="s">
        <v>542</v>
      </c>
      <c r="Q49" s="248" t="s">
        <v>542</v>
      </c>
      <c r="R49" s="248">
        <f>SUM(R41,R42-R43-R44,R48)</f>
        <v>0</v>
      </c>
    </row>
    <row r="50" spans="1:18" s="222" customFormat="1" ht="54.75" customHeight="1">
      <c r="A50" s="225" t="s">
        <v>158</v>
      </c>
      <c r="B50" s="810" t="s">
        <v>167</v>
      </c>
      <c r="C50" s="810"/>
      <c r="D50" s="810"/>
      <c r="E50" s="226"/>
      <c r="F50" s="226"/>
      <c r="G50" s="226">
        <v>48882.26</v>
      </c>
      <c r="H50" s="226">
        <v>6406.78</v>
      </c>
      <c r="I50" s="226">
        <f>SUM(I21-I30-I40)</f>
        <v>0</v>
      </c>
      <c r="J50" s="226">
        <v>456.5</v>
      </c>
      <c r="K50" s="226">
        <f>SUM(K21-K30-K40)</f>
        <v>0</v>
      </c>
      <c r="L50" s="226">
        <f>SUM(L21-L30-L40)</f>
        <v>0</v>
      </c>
      <c r="M50" s="226">
        <v>0</v>
      </c>
      <c r="N50" s="226">
        <f>SUM(N21+N49)</f>
        <v>0</v>
      </c>
      <c r="O50" s="226">
        <v>0</v>
      </c>
      <c r="P50" s="226">
        <v>63922.93</v>
      </c>
      <c r="Q50" s="226">
        <f>SUM(Q21-Q40)</f>
        <v>0</v>
      </c>
      <c r="R50" s="226">
        <v>119668.47</v>
      </c>
    </row>
    <row r="51" spans="1:18" s="222" customFormat="1" ht="54.75" customHeight="1">
      <c r="A51" s="225" t="s">
        <v>163</v>
      </c>
      <c r="B51" s="810" t="s">
        <v>168</v>
      </c>
      <c r="C51" s="810"/>
      <c r="D51" s="810"/>
      <c r="E51" s="221"/>
      <c r="F51" s="226"/>
      <c r="G51" s="226">
        <v>39062.85</v>
      </c>
      <c r="H51" s="226">
        <v>5021.41</v>
      </c>
      <c r="I51" s="226"/>
      <c r="J51" s="226">
        <v>1098.31</v>
      </c>
      <c r="K51" s="226"/>
      <c r="L51" s="226"/>
      <c r="M51" s="226"/>
      <c r="N51" s="226"/>
      <c r="O51" s="226"/>
      <c r="P51" s="226">
        <v>63922.93</v>
      </c>
      <c r="Q51" s="226"/>
      <c r="R51" s="226">
        <v>109105.5</v>
      </c>
    </row>
    <row r="52" spans="1:18" s="222" customFormat="1" ht="11.25">
      <c r="A52" s="250" t="s">
        <v>164</v>
      </c>
      <c r="B52" s="250"/>
      <c r="C52" s="250"/>
      <c r="D52" s="250"/>
      <c r="E52" s="250"/>
      <c r="F52" s="250"/>
      <c r="G52" s="250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</row>
    <row r="53" spans="1:18" s="222" customFormat="1" ht="11.25">
      <c r="A53" s="250" t="s">
        <v>165</v>
      </c>
      <c r="B53" s="250"/>
      <c r="C53" s="250"/>
      <c r="D53" s="250"/>
      <c r="E53" s="250"/>
      <c r="F53" s="250"/>
      <c r="G53" s="250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</row>
    <row r="54" spans="1:18" ht="12.75">
      <c r="A54" s="4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</sheetData>
  <sheetProtection/>
  <mergeCells count="44">
    <mergeCell ref="A3:K3"/>
    <mergeCell ref="A5:R5"/>
    <mergeCell ref="A7:R7"/>
    <mergeCell ref="A9:A10"/>
    <mergeCell ref="B9:D10"/>
    <mergeCell ref="E9:E10"/>
    <mergeCell ref="F9:G9"/>
    <mergeCell ref="H9:H10"/>
    <mergeCell ref="R9:R10"/>
    <mergeCell ref="P9:P10"/>
    <mergeCell ref="Q9:Q10"/>
    <mergeCell ref="C13:D13"/>
    <mergeCell ref="B16:D16"/>
    <mergeCell ref="C20:D20"/>
    <mergeCell ref="J9:J10"/>
    <mergeCell ref="K9:K10"/>
    <mergeCell ref="B11:D11"/>
    <mergeCell ref="B12:D12"/>
    <mergeCell ref="L9:L10"/>
    <mergeCell ref="M9:M10"/>
    <mergeCell ref="N9:O9"/>
    <mergeCell ref="I9:I10"/>
    <mergeCell ref="B31:D31"/>
    <mergeCell ref="B22:D22"/>
    <mergeCell ref="C23:D23"/>
    <mergeCell ref="B21:D21"/>
    <mergeCell ref="B41:D41"/>
    <mergeCell ref="C32:D32"/>
    <mergeCell ref="C33:D33"/>
    <mergeCell ref="C34:D34"/>
    <mergeCell ref="C24:D24"/>
    <mergeCell ref="C25:D25"/>
    <mergeCell ref="C29:D29"/>
    <mergeCell ref="B30:D30"/>
    <mergeCell ref="B51:D51"/>
    <mergeCell ref="C44:D44"/>
    <mergeCell ref="C48:D48"/>
    <mergeCell ref="B49:D49"/>
    <mergeCell ref="B50:D50"/>
    <mergeCell ref="C35:D35"/>
    <mergeCell ref="C39:D39"/>
    <mergeCell ref="B42:D42"/>
    <mergeCell ref="C43:D43"/>
    <mergeCell ref="B40:D40"/>
  </mergeCells>
  <printOptions/>
  <pageMargins left="0.7480314960629921" right="0.7480314960629921" top="0.31496062992125984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0"/>
  <sheetViews>
    <sheetView zoomScalePageLayoutView="0" workbookViewId="0" topLeftCell="A7">
      <selection activeCell="I79" sqref="I79"/>
    </sheetView>
  </sheetViews>
  <sheetFormatPr defaultColWidth="9.140625" defaultRowHeight="12.75"/>
  <cols>
    <col min="1" max="1" width="5.8515625" style="266" customWidth="1"/>
    <col min="2" max="2" width="1.57421875" style="192" customWidth="1"/>
    <col min="3" max="3" width="2.00390625" style="192" customWidth="1"/>
    <col min="4" max="4" width="4.421875" style="192" customWidth="1"/>
    <col min="5" max="5" width="26.140625" style="192" customWidth="1"/>
    <col min="6" max="6" width="9.57421875" style="409" customWidth="1"/>
    <col min="7" max="7" width="15.57421875" style="266" customWidth="1"/>
    <col min="8" max="8" width="12.57421875" style="266" customWidth="1"/>
    <col min="9" max="9" width="14.00390625" style="266" customWidth="1"/>
    <col min="10" max="10" width="15.8515625" style="266" customWidth="1"/>
    <col min="11" max="11" width="12.140625" style="266" customWidth="1"/>
    <col min="12" max="12" width="16.00390625" style="266" customWidth="1"/>
    <col min="13" max="16384" width="9.140625" style="266" customWidth="1"/>
  </cols>
  <sheetData>
    <row r="1" spans="1:11" ht="12.75">
      <c r="A1" s="401"/>
      <c r="B1" s="409"/>
      <c r="C1" s="409"/>
      <c r="D1" s="409"/>
      <c r="E1" s="409"/>
      <c r="G1" s="401"/>
      <c r="I1" s="410"/>
      <c r="J1" s="401"/>
      <c r="K1" s="401"/>
    </row>
    <row r="2" spans="7:11" ht="12.75">
      <c r="G2" s="411"/>
      <c r="I2" s="412" t="s">
        <v>170</v>
      </c>
      <c r="J2" s="411"/>
      <c r="K2" s="411"/>
    </row>
    <row r="3" spans="7:11" ht="12.75">
      <c r="G3" s="411"/>
      <c r="I3" s="412" t="s">
        <v>478</v>
      </c>
      <c r="K3" s="411"/>
    </row>
    <row r="5" spans="1:12" ht="12.75" customHeight="1">
      <c r="A5" s="576" t="s">
        <v>171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6" spans="1:12" ht="12.75" customHeight="1">
      <c r="A6" s="577" t="s">
        <v>23</v>
      </c>
      <c r="B6" s="577"/>
      <c r="C6" s="577"/>
      <c r="D6" s="577"/>
      <c r="E6" s="577"/>
      <c r="F6" s="577"/>
      <c r="G6" s="577"/>
      <c r="H6" s="577"/>
      <c r="I6" s="577"/>
      <c r="J6" s="577"/>
      <c r="K6" s="414"/>
      <c r="L6" s="414"/>
    </row>
    <row r="7" spans="1:12" ht="12.75" customHeight="1">
      <c r="A7" s="578" t="s">
        <v>380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</row>
    <row r="8" spans="1:12" ht="12.75" customHeight="1">
      <c r="A8" s="579" t="s">
        <v>563</v>
      </c>
      <c r="B8" s="579"/>
      <c r="C8" s="579"/>
      <c r="D8" s="579"/>
      <c r="E8" s="579"/>
      <c r="F8" s="579"/>
      <c r="G8" s="579"/>
      <c r="H8" s="579"/>
      <c r="I8" s="579"/>
      <c r="J8" s="579"/>
      <c r="K8" s="456"/>
      <c r="L8" s="456"/>
    </row>
    <row r="9" spans="1:12" ht="12.75" customHeight="1">
      <c r="A9" s="580" t="s">
        <v>663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</row>
    <row r="10" spans="1:6" ht="12.75">
      <c r="A10" s="581"/>
      <c r="B10" s="582"/>
      <c r="C10" s="582"/>
      <c r="D10" s="582"/>
      <c r="E10" s="582"/>
      <c r="F10" s="582"/>
    </row>
    <row r="11" spans="1:12" ht="15.75" customHeight="1">
      <c r="A11" s="586" t="s">
        <v>172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</row>
    <row r="12" spans="1:12" ht="14.25" customHeight="1">
      <c r="A12" s="586" t="s">
        <v>774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</row>
    <row r="13" spans="1:11" ht="12.75">
      <c r="A13" s="413"/>
      <c r="B13" s="416"/>
      <c r="C13" s="416"/>
      <c r="D13" s="416"/>
      <c r="E13" s="416"/>
      <c r="F13" s="416"/>
      <c r="G13" s="402"/>
      <c r="H13" s="402"/>
      <c r="I13" s="402"/>
      <c r="J13" s="402"/>
      <c r="K13" s="402"/>
    </row>
    <row r="14" spans="1:12" ht="12.75" customHeight="1">
      <c r="A14" s="417"/>
      <c r="B14" s="417"/>
      <c r="C14" s="417"/>
      <c r="D14" s="417"/>
      <c r="E14" s="417"/>
      <c r="F14" s="417"/>
      <c r="G14" s="587" t="s">
        <v>775</v>
      </c>
      <c r="H14" s="587"/>
      <c r="I14" s="192"/>
      <c r="J14" s="192"/>
      <c r="K14" s="192"/>
      <c r="L14" s="192"/>
    </row>
    <row r="15" spans="1:12" ht="12.75" customHeight="1">
      <c r="A15" s="578" t="s">
        <v>382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</row>
    <row r="16" spans="1:12" ht="12.75" customHeight="1">
      <c r="A16" s="413"/>
      <c r="B16" s="398"/>
      <c r="C16" s="398"/>
      <c r="D16" s="398"/>
      <c r="E16" s="398"/>
      <c r="F16" s="588" t="s">
        <v>664</v>
      </c>
      <c r="G16" s="588"/>
      <c r="H16" s="588"/>
      <c r="I16" s="588"/>
      <c r="J16" s="588"/>
      <c r="K16" s="588"/>
      <c r="L16" s="588"/>
    </row>
    <row r="17" spans="1:12" ht="24.75" customHeight="1">
      <c r="A17" s="589" t="s">
        <v>383</v>
      </c>
      <c r="B17" s="591" t="s">
        <v>384</v>
      </c>
      <c r="C17" s="592"/>
      <c r="D17" s="592"/>
      <c r="E17" s="593"/>
      <c r="F17" s="597" t="s">
        <v>33</v>
      </c>
      <c r="G17" s="573" t="s">
        <v>385</v>
      </c>
      <c r="H17" s="574"/>
      <c r="I17" s="575"/>
      <c r="J17" s="573" t="s">
        <v>386</v>
      </c>
      <c r="K17" s="574"/>
      <c r="L17" s="575"/>
    </row>
    <row r="18" spans="1:12" ht="24" customHeight="1">
      <c r="A18" s="590"/>
      <c r="B18" s="594"/>
      <c r="C18" s="595"/>
      <c r="D18" s="595"/>
      <c r="E18" s="596"/>
      <c r="F18" s="598"/>
      <c r="G18" s="145" t="s">
        <v>173</v>
      </c>
      <c r="H18" s="145" t="s">
        <v>174</v>
      </c>
      <c r="I18" s="405" t="s">
        <v>518</v>
      </c>
      <c r="J18" s="145" t="s">
        <v>173</v>
      </c>
      <c r="K18" s="145" t="s">
        <v>665</v>
      </c>
      <c r="L18" s="405" t="s">
        <v>518</v>
      </c>
    </row>
    <row r="19" spans="1:12" ht="12.75" customHeight="1">
      <c r="A19" s="145">
        <v>1</v>
      </c>
      <c r="B19" s="573">
        <v>2</v>
      </c>
      <c r="C19" s="574"/>
      <c r="D19" s="574"/>
      <c r="E19" s="575"/>
      <c r="F19" s="418" t="s">
        <v>175</v>
      </c>
      <c r="G19" s="145">
        <v>4</v>
      </c>
      <c r="H19" s="145">
        <v>5</v>
      </c>
      <c r="I19" s="145">
        <v>6</v>
      </c>
      <c r="J19" s="419">
        <v>7</v>
      </c>
      <c r="K19" s="419">
        <v>8</v>
      </c>
      <c r="L19" s="419">
        <v>9</v>
      </c>
    </row>
    <row r="20" spans="1:12" s="192" customFormat="1" ht="24.75" customHeight="1">
      <c r="A20" s="145" t="s">
        <v>387</v>
      </c>
      <c r="B20" s="599" t="s">
        <v>614</v>
      </c>
      <c r="C20" s="603"/>
      <c r="D20" s="601"/>
      <c r="E20" s="602"/>
      <c r="F20" s="421"/>
      <c r="G20" s="503">
        <v>-53699.02</v>
      </c>
      <c r="H20" s="513">
        <f>SUM(H21-H40+H33)</f>
        <v>0</v>
      </c>
      <c r="I20" s="503">
        <v>-53699.02</v>
      </c>
      <c r="J20" s="503">
        <v>996.77</v>
      </c>
      <c r="K20" s="513">
        <f>SUM(K21-K40+K33)</f>
        <v>0</v>
      </c>
      <c r="L20" s="503">
        <v>996.77</v>
      </c>
    </row>
    <row r="21" spans="1:12" s="192" customFormat="1" ht="12.75" customHeight="1">
      <c r="A21" s="72" t="s">
        <v>389</v>
      </c>
      <c r="B21" s="424" t="s">
        <v>176</v>
      </c>
      <c r="C21" s="425"/>
      <c r="D21" s="426"/>
      <c r="E21" s="427"/>
      <c r="F21" s="421"/>
      <c r="G21" s="501">
        <v>427979.01</v>
      </c>
      <c r="H21" s="423">
        <f>SUM(H22+H27+H28+H29+H30+H31+H32)</f>
        <v>0</v>
      </c>
      <c r="I21" s="501">
        <v>427979.01</v>
      </c>
      <c r="J21" s="501">
        <v>383618.9</v>
      </c>
      <c r="K21" s="423">
        <f>SUM(K22+K27+K28+K29+K30+K31+K32)</f>
        <v>0</v>
      </c>
      <c r="L21" s="501">
        <v>383618.9</v>
      </c>
    </row>
    <row r="22" spans="1:12" s="192" customFormat="1" ht="15" customHeight="1">
      <c r="A22" s="72" t="s">
        <v>426</v>
      </c>
      <c r="B22" s="428"/>
      <c r="C22" s="429" t="s">
        <v>0</v>
      </c>
      <c r="D22" s="430"/>
      <c r="E22" s="431"/>
      <c r="F22" s="432"/>
      <c r="G22" s="501">
        <v>390014.43</v>
      </c>
      <c r="H22" s="423">
        <f>SUM(H23:H26)</f>
        <v>0</v>
      </c>
      <c r="I22" s="501">
        <v>390014.43</v>
      </c>
      <c r="J22" s="501">
        <v>348373.72</v>
      </c>
      <c r="K22" s="423">
        <f>SUM(K23:K26)</f>
        <v>0</v>
      </c>
      <c r="L22" s="501">
        <v>348373.72</v>
      </c>
    </row>
    <row r="23" spans="1:12" s="192" customFormat="1" ht="14.25" customHeight="1">
      <c r="A23" s="174" t="s">
        <v>177</v>
      </c>
      <c r="B23" s="165"/>
      <c r="C23" s="181"/>
      <c r="D23" s="166" t="s">
        <v>178</v>
      </c>
      <c r="E23" s="205"/>
      <c r="F23" s="432"/>
      <c r="G23" s="501">
        <v>169660</v>
      </c>
      <c r="H23" s="433"/>
      <c r="I23" s="501">
        <v>169660</v>
      </c>
      <c r="J23" s="501">
        <v>157296</v>
      </c>
      <c r="K23" s="433"/>
      <c r="L23" s="502">
        <v>157296</v>
      </c>
    </row>
    <row r="24" spans="1:12" s="192" customFormat="1" ht="15" customHeight="1">
      <c r="A24" s="174" t="s">
        <v>179</v>
      </c>
      <c r="B24" s="165"/>
      <c r="C24" s="181"/>
      <c r="D24" s="166" t="s">
        <v>87</v>
      </c>
      <c r="E24" s="110"/>
      <c r="F24" s="434"/>
      <c r="G24" s="501">
        <v>218109.03</v>
      </c>
      <c r="H24" s="435"/>
      <c r="I24" s="501">
        <v>188882.32</v>
      </c>
      <c r="J24" s="501">
        <v>188882.32</v>
      </c>
      <c r="K24" s="435"/>
      <c r="L24" s="502">
        <v>188882.32</v>
      </c>
    </row>
    <row r="25" spans="1:12" s="192" customFormat="1" ht="22.5" customHeight="1">
      <c r="A25" s="174" t="s">
        <v>180</v>
      </c>
      <c r="B25" s="165"/>
      <c r="C25" s="181"/>
      <c r="D25" s="584" t="s">
        <v>181</v>
      </c>
      <c r="E25" s="585"/>
      <c r="F25" s="434"/>
      <c r="G25" s="458"/>
      <c r="H25" s="433"/>
      <c r="I25" s="502">
        <f>SUM(G25+H25)</f>
        <v>0</v>
      </c>
      <c r="J25" s="458"/>
      <c r="K25" s="433"/>
      <c r="L25" s="502">
        <f>SUM(J25+K25)</f>
        <v>0</v>
      </c>
    </row>
    <row r="26" spans="1:12" s="192" customFormat="1" ht="12" customHeight="1">
      <c r="A26" s="174" t="s">
        <v>182</v>
      </c>
      <c r="B26" s="165"/>
      <c r="C26" s="166" t="s">
        <v>736</v>
      </c>
      <c r="D26" s="254"/>
      <c r="E26" s="255"/>
      <c r="F26" s="436"/>
      <c r="G26" s="501">
        <v>2245.4</v>
      </c>
      <c r="H26" s="437"/>
      <c r="I26" s="502">
        <v>2245.4</v>
      </c>
      <c r="J26" s="501">
        <v>2195.4</v>
      </c>
      <c r="K26" s="437"/>
      <c r="L26" s="502">
        <v>2195.4</v>
      </c>
    </row>
    <row r="27" spans="1:12" s="192" customFormat="1" ht="12.75" customHeight="1">
      <c r="A27" s="174" t="s">
        <v>428</v>
      </c>
      <c r="B27" s="165"/>
      <c r="C27" s="181" t="s">
        <v>666</v>
      </c>
      <c r="D27" s="438"/>
      <c r="E27" s="255"/>
      <c r="F27" s="436"/>
      <c r="G27" s="501"/>
      <c r="H27" s="439"/>
      <c r="I27" s="501"/>
      <c r="J27" s="501"/>
      <c r="K27" s="439"/>
      <c r="L27" s="502"/>
    </row>
    <row r="28" spans="1:12" s="192" customFormat="1" ht="12.75" customHeight="1">
      <c r="A28" s="180" t="s">
        <v>488</v>
      </c>
      <c r="B28" s="165"/>
      <c r="C28" s="256" t="s">
        <v>183</v>
      </c>
      <c r="D28" s="440"/>
      <c r="E28" s="257"/>
      <c r="F28" s="436"/>
      <c r="G28" s="458"/>
      <c r="H28" s="422"/>
      <c r="I28" s="460"/>
      <c r="J28" s="458"/>
      <c r="K28" s="422"/>
      <c r="L28" s="460"/>
    </row>
    <row r="29" spans="1:12" s="192" customFormat="1" ht="14.25" customHeight="1">
      <c r="A29" s="174" t="s">
        <v>432</v>
      </c>
      <c r="B29" s="165"/>
      <c r="C29" s="429" t="s">
        <v>184</v>
      </c>
      <c r="D29" s="429"/>
      <c r="E29" s="205"/>
      <c r="F29" s="436"/>
      <c r="G29" s="501">
        <v>19131.58</v>
      </c>
      <c r="H29" s="422"/>
      <c r="I29" s="501">
        <v>19131.58</v>
      </c>
      <c r="J29" s="501">
        <v>18793.7</v>
      </c>
      <c r="K29" s="422"/>
      <c r="L29" s="502">
        <v>18793.7</v>
      </c>
    </row>
    <row r="30" spans="1:12" s="192" customFormat="1" ht="12.75" customHeight="1">
      <c r="A30" s="174" t="s">
        <v>667</v>
      </c>
      <c r="B30" s="165"/>
      <c r="C30" s="429" t="s">
        <v>668</v>
      </c>
      <c r="D30" s="441"/>
      <c r="E30" s="258"/>
      <c r="F30" s="436"/>
      <c r="G30" s="501">
        <v>18833</v>
      </c>
      <c r="H30" s="422"/>
      <c r="I30" s="501">
        <v>18833</v>
      </c>
      <c r="J30" s="501">
        <v>16451.48</v>
      </c>
      <c r="K30" s="422"/>
      <c r="L30" s="502">
        <v>16451.48</v>
      </c>
    </row>
    <row r="31" spans="1:12" s="192" customFormat="1" ht="12.75" customHeight="1">
      <c r="A31" s="174" t="s">
        <v>669</v>
      </c>
      <c r="B31" s="165"/>
      <c r="C31" s="429" t="s">
        <v>185</v>
      </c>
      <c r="D31" s="429"/>
      <c r="E31" s="205"/>
      <c r="F31" s="436"/>
      <c r="G31" s="458"/>
      <c r="H31" s="422"/>
      <c r="I31" s="501"/>
      <c r="J31" s="458"/>
      <c r="K31" s="422"/>
      <c r="L31" s="501"/>
    </row>
    <row r="32" spans="1:12" s="192" customFormat="1" ht="12.75" customHeight="1">
      <c r="A32" s="174" t="s">
        <v>670</v>
      </c>
      <c r="B32" s="165"/>
      <c r="C32" s="429" t="s">
        <v>186</v>
      </c>
      <c r="D32" s="429"/>
      <c r="E32" s="205"/>
      <c r="F32" s="436"/>
      <c r="G32" s="501"/>
      <c r="H32" s="442"/>
      <c r="I32" s="502"/>
      <c r="J32" s="501"/>
      <c r="K32" s="442"/>
      <c r="L32" s="502"/>
    </row>
    <row r="33" spans="1:12" s="192" customFormat="1" ht="12.75" customHeight="1">
      <c r="A33" s="72" t="s">
        <v>391</v>
      </c>
      <c r="B33" s="189" t="s">
        <v>187</v>
      </c>
      <c r="C33" s="190"/>
      <c r="D33" s="190"/>
      <c r="E33" s="191"/>
      <c r="F33" s="436"/>
      <c r="G33" s="501">
        <v>19131.58</v>
      </c>
      <c r="H33" s="423"/>
      <c r="I33" s="501">
        <v>19131.58</v>
      </c>
      <c r="J33" s="501">
        <v>18760.13</v>
      </c>
      <c r="K33" s="423"/>
      <c r="L33" s="501">
        <v>18760.13</v>
      </c>
    </row>
    <row r="34" spans="1:12" s="192" customFormat="1" ht="12.75" customHeight="1">
      <c r="A34" s="174" t="s">
        <v>43</v>
      </c>
      <c r="B34" s="165"/>
      <c r="C34" s="166" t="s">
        <v>188</v>
      </c>
      <c r="D34" s="166"/>
      <c r="E34" s="110"/>
      <c r="F34" s="434"/>
      <c r="G34" s="501"/>
      <c r="H34" s="423"/>
      <c r="I34" s="502">
        <f>SUM(G34+H34)</f>
        <v>0</v>
      </c>
      <c r="J34" s="501"/>
      <c r="K34" s="423"/>
      <c r="L34" s="502">
        <f>SUM(J34+K34)</f>
        <v>0</v>
      </c>
    </row>
    <row r="35" spans="1:12" s="192" customFormat="1" ht="15.75" customHeight="1">
      <c r="A35" s="174" t="s">
        <v>45</v>
      </c>
      <c r="B35" s="165"/>
      <c r="C35" s="166" t="s">
        <v>189</v>
      </c>
      <c r="D35" s="166"/>
      <c r="E35" s="110"/>
      <c r="F35" s="434"/>
      <c r="G35" s="501">
        <v>19131.58</v>
      </c>
      <c r="H35" s="423"/>
      <c r="I35" s="501">
        <v>19131.58</v>
      </c>
      <c r="J35" s="501">
        <v>18739.25</v>
      </c>
      <c r="K35" s="423"/>
      <c r="L35" s="502">
        <v>18739.25</v>
      </c>
    </row>
    <row r="36" spans="1:12" s="192" customFormat="1" ht="19.5" customHeight="1">
      <c r="A36" s="174" t="s">
        <v>190</v>
      </c>
      <c r="B36" s="165"/>
      <c r="C36" s="606" t="s">
        <v>191</v>
      </c>
      <c r="D36" s="607"/>
      <c r="E36" s="608"/>
      <c r="F36" s="434"/>
      <c r="G36" s="501"/>
      <c r="H36" s="423"/>
      <c r="I36" s="502">
        <f>SUM(G36+H36)</f>
        <v>0</v>
      </c>
      <c r="J36" s="501"/>
      <c r="K36" s="423"/>
      <c r="L36" s="502">
        <f>SUM(J36+K36)</f>
        <v>0</v>
      </c>
    </row>
    <row r="37" spans="1:12" s="192" customFormat="1" ht="12.75" customHeight="1">
      <c r="A37" s="174" t="s">
        <v>49</v>
      </c>
      <c r="B37" s="165"/>
      <c r="C37" s="181" t="s">
        <v>192</v>
      </c>
      <c r="D37" s="110"/>
      <c r="E37" s="205"/>
      <c r="F37" s="434"/>
      <c r="G37" s="501"/>
      <c r="H37" s="423"/>
      <c r="I37" s="502">
        <f>SUM(G37+H37)</f>
        <v>0</v>
      </c>
      <c r="J37" s="501"/>
      <c r="K37" s="423"/>
      <c r="L37" s="502">
        <f>SUM(J37+K37)</f>
        <v>0</v>
      </c>
    </row>
    <row r="38" spans="1:12" s="192" customFormat="1" ht="19.5" customHeight="1">
      <c r="A38" s="174" t="s">
        <v>671</v>
      </c>
      <c r="B38" s="165"/>
      <c r="C38" s="584" t="s">
        <v>766</v>
      </c>
      <c r="D38" s="601"/>
      <c r="E38" s="602"/>
      <c r="F38" s="434"/>
      <c r="G38" s="501"/>
      <c r="H38" s="423"/>
      <c r="I38" s="502"/>
      <c r="J38" s="501">
        <v>20.88</v>
      </c>
      <c r="K38" s="423"/>
      <c r="L38" s="502">
        <v>20.88</v>
      </c>
    </row>
    <row r="39" spans="1:12" s="192" customFormat="1" ht="12.75" customHeight="1">
      <c r="A39" s="174" t="s">
        <v>672</v>
      </c>
      <c r="B39" s="165"/>
      <c r="C39" s="166" t="s">
        <v>193</v>
      </c>
      <c r="D39" s="166"/>
      <c r="E39" s="110"/>
      <c r="F39" s="434"/>
      <c r="G39" s="501"/>
      <c r="H39" s="423"/>
      <c r="I39" s="502"/>
      <c r="J39" s="501"/>
      <c r="K39" s="423"/>
      <c r="L39" s="502"/>
    </row>
    <row r="40" spans="1:12" s="192" customFormat="1" ht="12.75" customHeight="1">
      <c r="A40" s="72" t="s">
        <v>393</v>
      </c>
      <c r="B40" s="189" t="s">
        <v>194</v>
      </c>
      <c r="C40" s="190"/>
      <c r="D40" s="190"/>
      <c r="E40" s="191"/>
      <c r="F40" s="436"/>
      <c r="G40" s="501">
        <v>462546.45</v>
      </c>
      <c r="H40" s="423">
        <f>SUM(H41:H52)</f>
        <v>0</v>
      </c>
      <c r="I40" s="501">
        <v>462546.45</v>
      </c>
      <c r="J40" s="501">
        <v>363862</v>
      </c>
      <c r="K40" s="423">
        <f>SUM(K41:K52)</f>
        <v>0</v>
      </c>
      <c r="L40" s="501">
        <v>363862</v>
      </c>
    </row>
    <row r="41" spans="1:12" s="192" customFormat="1" ht="19.5" customHeight="1">
      <c r="A41" s="174" t="s">
        <v>71</v>
      </c>
      <c r="B41" s="165"/>
      <c r="C41" s="181" t="s">
        <v>598</v>
      </c>
      <c r="D41" s="420"/>
      <c r="E41" s="420"/>
      <c r="F41" s="443"/>
      <c r="G41" s="501">
        <v>313343</v>
      </c>
      <c r="H41" s="433"/>
      <c r="I41" s="501">
        <v>313343</v>
      </c>
      <c r="J41" s="501">
        <v>284868</v>
      </c>
      <c r="K41" s="433"/>
      <c r="L41" s="502">
        <v>284868</v>
      </c>
    </row>
    <row r="42" spans="1:12" s="192" customFormat="1" ht="18" customHeight="1">
      <c r="A42" s="174" t="s">
        <v>73</v>
      </c>
      <c r="B42" s="165"/>
      <c r="C42" s="166" t="s">
        <v>599</v>
      </c>
      <c r="D42" s="110"/>
      <c r="E42" s="110"/>
      <c r="F42" s="443"/>
      <c r="G42" s="501">
        <v>21778.73</v>
      </c>
      <c r="H42" s="435"/>
      <c r="I42" s="501">
        <v>21778.73</v>
      </c>
      <c r="J42" s="501">
        <v>17074.48</v>
      </c>
      <c r="K42" s="435"/>
      <c r="L42" s="502">
        <v>17074.48</v>
      </c>
    </row>
    <row r="43" spans="1:12" s="192" customFormat="1" ht="12.75" customHeight="1">
      <c r="A43" s="174" t="s">
        <v>75</v>
      </c>
      <c r="B43" s="165"/>
      <c r="C43" s="166" t="s">
        <v>619</v>
      </c>
      <c r="D43" s="110"/>
      <c r="E43" s="110"/>
      <c r="F43" s="443"/>
      <c r="G43" s="458"/>
      <c r="H43" s="439"/>
      <c r="I43" s="502">
        <f>SUM(G43+H43)</f>
        <v>0</v>
      </c>
      <c r="J43" s="458"/>
      <c r="K43" s="439"/>
      <c r="L43" s="502">
        <f>SUM(J43+K43)</f>
        <v>0</v>
      </c>
    </row>
    <row r="44" spans="1:12" s="192" customFormat="1" ht="12.75" customHeight="1">
      <c r="A44" s="174" t="s">
        <v>77</v>
      </c>
      <c r="B44" s="165"/>
      <c r="C44" s="166" t="s">
        <v>621</v>
      </c>
      <c r="D44" s="110"/>
      <c r="E44" s="110"/>
      <c r="F44" s="443"/>
      <c r="G44" s="458"/>
      <c r="H44" s="439"/>
      <c r="I44" s="502">
        <f>SUM(G44+H44)</f>
        <v>0</v>
      </c>
      <c r="J44" s="458"/>
      <c r="K44" s="439"/>
      <c r="L44" s="502">
        <f>SUM(J44+K44)</f>
        <v>0</v>
      </c>
    </row>
    <row r="45" spans="1:12" s="192" customFormat="1" ht="12.75" customHeight="1">
      <c r="A45" s="174" t="s">
        <v>79</v>
      </c>
      <c r="B45" s="165"/>
      <c r="C45" s="166" t="s">
        <v>623</v>
      </c>
      <c r="D45" s="110"/>
      <c r="E45" s="110"/>
      <c r="F45" s="436"/>
      <c r="G45" s="501">
        <v>865</v>
      </c>
      <c r="H45" s="423"/>
      <c r="I45" s="502">
        <v>865</v>
      </c>
      <c r="J45" s="501">
        <v>863</v>
      </c>
      <c r="K45" s="423"/>
      <c r="L45" s="502">
        <v>863</v>
      </c>
    </row>
    <row r="46" spans="1:12" s="192" customFormat="1" ht="12.75" customHeight="1">
      <c r="A46" s="174" t="s">
        <v>81</v>
      </c>
      <c r="B46" s="165"/>
      <c r="C46" s="181" t="s">
        <v>673</v>
      </c>
      <c r="D46" s="420"/>
      <c r="E46" s="420"/>
      <c r="F46" s="436"/>
      <c r="G46" s="501">
        <v>72694.67</v>
      </c>
      <c r="H46" s="423"/>
      <c r="I46" s="501">
        <v>72694.67</v>
      </c>
      <c r="J46" s="501">
        <v>28312.85</v>
      </c>
      <c r="K46" s="423"/>
      <c r="L46" s="502">
        <v>28312.85</v>
      </c>
    </row>
    <row r="47" spans="1:12" s="192" customFormat="1" ht="12.75" customHeight="1">
      <c r="A47" s="174" t="s">
        <v>195</v>
      </c>
      <c r="B47" s="165"/>
      <c r="C47" s="256" t="s">
        <v>626</v>
      </c>
      <c r="D47" s="205"/>
      <c r="E47" s="205"/>
      <c r="F47" s="436"/>
      <c r="G47" s="501">
        <v>26426.05</v>
      </c>
      <c r="H47" s="423"/>
      <c r="I47" s="502">
        <v>26426.05</v>
      </c>
      <c r="J47" s="501">
        <v>11834</v>
      </c>
      <c r="K47" s="423"/>
      <c r="L47" s="502">
        <v>11834</v>
      </c>
    </row>
    <row r="48" spans="1:12" s="192" customFormat="1" ht="12.75" customHeight="1">
      <c r="A48" s="174" t="s">
        <v>196</v>
      </c>
      <c r="B48" s="165"/>
      <c r="C48" s="256" t="s">
        <v>606</v>
      </c>
      <c r="D48" s="205"/>
      <c r="E48" s="205"/>
      <c r="F48" s="436"/>
      <c r="G48" s="501"/>
      <c r="H48" s="423"/>
      <c r="I48" s="502">
        <f>SUM(G48+H48)</f>
        <v>0</v>
      </c>
      <c r="J48" s="501"/>
      <c r="K48" s="423"/>
      <c r="L48" s="502">
        <f>SUM(J48+K48)</f>
        <v>0</v>
      </c>
    </row>
    <row r="49" spans="1:12" s="192" customFormat="1" ht="12.75" customHeight="1">
      <c r="A49" s="174" t="s">
        <v>197</v>
      </c>
      <c r="B49" s="165"/>
      <c r="C49" s="256" t="s">
        <v>674</v>
      </c>
      <c r="D49" s="205"/>
      <c r="E49" s="205"/>
      <c r="F49" s="436"/>
      <c r="G49" s="501"/>
      <c r="H49" s="423"/>
      <c r="I49" s="502"/>
      <c r="J49" s="501"/>
      <c r="K49" s="423"/>
      <c r="L49" s="502"/>
    </row>
    <row r="50" spans="1:12" s="192" customFormat="1" ht="15" customHeight="1">
      <c r="A50" s="174" t="s">
        <v>198</v>
      </c>
      <c r="B50" s="165"/>
      <c r="C50" s="256" t="s">
        <v>630</v>
      </c>
      <c r="D50" s="205"/>
      <c r="E50" s="205"/>
      <c r="F50" s="436"/>
      <c r="G50" s="501">
        <v>27439</v>
      </c>
      <c r="H50" s="423"/>
      <c r="I50" s="501">
        <v>27439</v>
      </c>
      <c r="J50" s="501">
        <v>20909.67</v>
      </c>
      <c r="K50" s="423"/>
      <c r="L50" s="502">
        <v>20909.67</v>
      </c>
    </row>
    <row r="51" spans="1:12" s="192" customFormat="1" ht="12.75" customHeight="1">
      <c r="A51" s="174" t="s">
        <v>199</v>
      </c>
      <c r="B51" s="165"/>
      <c r="C51" s="256" t="s">
        <v>675</v>
      </c>
      <c r="D51" s="205"/>
      <c r="E51" s="205"/>
      <c r="F51" s="436"/>
      <c r="G51" s="501"/>
      <c r="H51" s="423"/>
      <c r="I51" s="502">
        <f>SUM(G51+H51)</f>
        <v>0</v>
      </c>
      <c r="J51" s="501"/>
      <c r="K51" s="423"/>
      <c r="L51" s="502">
        <f>SUM(J51+K51)</f>
        <v>0</v>
      </c>
    </row>
    <row r="52" spans="1:12" s="192" customFormat="1" ht="12.75" customHeight="1">
      <c r="A52" s="174" t="s">
        <v>200</v>
      </c>
      <c r="B52" s="165"/>
      <c r="C52" s="256" t="s">
        <v>676</v>
      </c>
      <c r="D52" s="205"/>
      <c r="E52" s="205"/>
      <c r="F52" s="436"/>
      <c r="G52" s="501"/>
      <c r="H52" s="423"/>
      <c r="I52" s="502"/>
      <c r="J52" s="501"/>
      <c r="K52" s="423"/>
      <c r="L52" s="502"/>
    </row>
    <row r="53" spans="1:12" s="192" customFormat="1" ht="24.75" customHeight="1">
      <c r="A53" s="145" t="s">
        <v>397</v>
      </c>
      <c r="B53" s="599" t="s">
        <v>201</v>
      </c>
      <c r="C53" s="603"/>
      <c r="D53" s="601"/>
      <c r="E53" s="602"/>
      <c r="F53" s="434"/>
      <c r="G53" s="503"/>
      <c r="H53" s="423"/>
      <c r="I53" s="503"/>
      <c r="J53" s="503">
        <v>7796.8</v>
      </c>
      <c r="K53" s="423"/>
      <c r="L53" s="503">
        <v>7796.8</v>
      </c>
    </row>
    <row r="54" spans="1:12" s="192" customFormat="1" ht="23.25" customHeight="1">
      <c r="A54" s="72" t="s">
        <v>389</v>
      </c>
      <c r="B54" s="583" t="s">
        <v>202</v>
      </c>
      <c r="C54" s="584"/>
      <c r="D54" s="584"/>
      <c r="E54" s="585"/>
      <c r="F54" s="436"/>
      <c r="G54" s="501"/>
      <c r="H54" s="423"/>
      <c r="I54" s="501"/>
      <c r="J54" s="501">
        <v>7796.8</v>
      </c>
      <c r="K54" s="423"/>
      <c r="L54" s="501">
        <v>7796.8</v>
      </c>
    </row>
    <row r="55" spans="1:12" s="192" customFormat="1" ht="21" customHeight="1">
      <c r="A55" s="72" t="s">
        <v>391</v>
      </c>
      <c r="B55" s="583" t="s">
        <v>203</v>
      </c>
      <c r="C55" s="584"/>
      <c r="D55" s="584"/>
      <c r="E55" s="585"/>
      <c r="F55" s="436"/>
      <c r="G55" s="458"/>
      <c r="H55" s="422"/>
      <c r="I55" s="458"/>
      <c r="J55" s="458"/>
      <c r="K55" s="422"/>
      <c r="L55" s="458"/>
    </row>
    <row r="56" spans="1:12" s="192" customFormat="1" ht="12.75" customHeight="1">
      <c r="A56" s="72" t="s">
        <v>393</v>
      </c>
      <c r="B56" s="583" t="s">
        <v>204</v>
      </c>
      <c r="C56" s="584"/>
      <c r="D56" s="601"/>
      <c r="E56" s="602"/>
      <c r="F56" s="436"/>
      <c r="G56" s="458"/>
      <c r="H56" s="422"/>
      <c r="I56" s="458"/>
      <c r="J56" s="458"/>
      <c r="K56" s="422"/>
      <c r="L56" s="458"/>
    </row>
    <row r="57" spans="1:12" s="192" customFormat="1" ht="21.75" customHeight="1">
      <c r="A57" s="174" t="s">
        <v>71</v>
      </c>
      <c r="B57" s="165"/>
      <c r="C57" s="584" t="s">
        <v>205</v>
      </c>
      <c r="D57" s="601"/>
      <c r="E57" s="602"/>
      <c r="F57" s="436"/>
      <c r="G57" s="458"/>
      <c r="H57" s="422"/>
      <c r="I57" s="458"/>
      <c r="J57" s="458"/>
      <c r="K57" s="422"/>
      <c r="L57" s="458"/>
    </row>
    <row r="58" spans="1:12" s="192" customFormat="1" ht="19.5" customHeight="1">
      <c r="A58" s="180" t="s">
        <v>73</v>
      </c>
      <c r="B58" s="165"/>
      <c r="C58" s="584" t="s">
        <v>677</v>
      </c>
      <c r="D58" s="604"/>
      <c r="E58" s="605"/>
      <c r="F58" s="444"/>
      <c r="G58" s="459"/>
      <c r="H58" s="445"/>
      <c r="I58" s="459"/>
      <c r="J58" s="459"/>
      <c r="K58" s="445"/>
      <c r="L58" s="459"/>
    </row>
    <row r="59" spans="1:12" s="192" customFormat="1" ht="12.75" customHeight="1">
      <c r="A59" s="174" t="s">
        <v>75</v>
      </c>
      <c r="B59" s="165"/>
      <c r="C59" s="181" t="s">
        <v>206</v>
      </c>
      <c r="D59" s="166"/>
      <c r="E59" s="166"/>
      <c r="F59" s="443"/>
      <c r="G59" s="458"/>
      <c r="H59" s="422"/>
      <c r="I59" s="458"/>
      <c r="J59" s="458"/>
      <c r="K59" s="422"/>
      <c r="L59" s="458"/>
    </row>
    <row r="60" spans="1:12" s="192" customFormat="1" ht="12.75" customHeight="1">
      <c r="A60" s="72" t="s">
        <v>401</v>
      </c>
      <c r="B60" s="189" t="s">
        <v>207</v>
      </c>
      <c r="C60" s="190"/>
      <c r="D60" s="190"/>
      <c r="E60" s="191"/>
      <c r="F60" s="443"/>
      <c r="G60" s="458"/>
      <c r="H60" s="422"/>
      <c r="I60" s="458"/>
      <c r="J60" s="458"/>
      <c r="K60" s="422"/>
      <c r="L60" s="458"/>
    </row>
    <row r="61" spans="1:12" s="192" customFormat="1" ht="18.75" customHeight="1">
      <c r="A61" s="174" t="s">
        <v>118</v>
      </c>
      <c r="B61" s="165"/>
      <c r="C61" s="584" t="s">
        <v>205</v>
      </c>
      <c r="D61" s="601"/>
      <c r="E61" s="602"/>
      <c r="F61" s="446"/>
      <c r="G61" s="458"/>
      <c r="H61" s="422"/>
      <c r="I61" s="458"/>
      <c r="J61" s="458"/>
      <c r="K61" s="422"/>
      <c r="L61" s="458"/>
    </row>
    <row r="62" spans="1:12" s="192" customFormat="1" ht="22.5" customHeight="1">
      <c r="A62" s="174" t="s">
        <v>120</v>
      </c>
      <c r="B62" s="165"/>
      <c r="C62" s="584" t="s">
        <v>677</v>
      </c>
      <c r="D62" s="604"/>
      <c r="E62" s="605"/>
      <c r="F62" s="446"/>
      <c r="G62" s="458"/>
      <c r="H62" s="422"/>
      <c r="I62" s="458"/>
      <c r="J62" s="458"/>
      <c r="K62" s="422"/>
      <c r="L62" s="458"/>
    </row>
    <row r="63" spans="1:12" s="192" customFormat="1" ht="12.75" customHeight="1">
      <c r="A63" s="174" t="s">
        <v>208</v>
      </c>
      <c r="B63" s="165"/>
      <c r="C63" s="584" t="s">
        <v>206</v>
      </c>
      <c r="D63" s="604"/>
      <c r="E63" s="605"/>
      <c r="F63" s="446"/>
      <c r="G63" s="458"/>
      <c r="H63" s="422"/>
      <c r="I63" s="458"/>
      <c r="J63" s="458"/>
      <c r="K63" s="422"/>
      <c r="L63" s="458"/>
    </row>
    <row r="64" spans="1:12" s="192" customFormat="1" ht="20.25" customHeight="1">
      <c r="A64" s="72" t="s">
        <v>440</v>
      </c>
      <c r="B64" s="583" t="s">
        <v>678</v>
      </c>
      <c r="C64" s="584"/>
      <c r="D64" s="601"/>
      <c r="E64" s="602"/>
      <c r="F64" s="436"/>
      <c r="G64" s="458"/>
      <c r="H64" s="422"/>
      <c r="I64" s="458"/>
      <c r="J64" s="458"/>
      <c r="K64" s="422"/>
      <c r="L64" s="458"/>
    </row>
    <row r="65" spans="1:12" s="192" customFormat="1" ht="22.5" customHeight="1">
      <c r="A65" s="72" t="s">
        <v>442</v>
      </c>
      <c r="B65" s="583" t="s">
        <v>209</v>
      </c>
      <c r="C65" s="584"/>
      <c r="D65" s="604"/>
      <c r="E65" s="605"/>
      <c r="F65" s="443"/>
      <c r="G65" s="458"/>
      <c r="H65" s="422"/>
      <c r="I65" s="458"/>
      <c r="J65" s="458"/>
      <c r="K65" s="422"/>
      <c r="L65" s="458"/>
    </row>
    <row r="66" spans="1:12" s="192" customFormat="1" ht="21.75" customHeight="1">
      <c r="A66" s="72" t="s">
        <v>444</v>
      </c>
      <c r="B66" s="583" t="s">
        <v>679</v>
      </c>
      <c r="C66" s="584"/>
      <c r="D66" s="601"/>
      <c r="E66" s="602"/>
      <c r="F66" s="443"/>
      <c r="G66" s="458"/>
      <c r="H66" s="422"/>
      <c r="I66" s="458"/>
      <c r="J66" s="458"/>
      <c r="K66" s="422"/>
      <c r="L66" s="458"/>
    </row>
    <row r="67" spans="1:12" s="192" customFormat="1" ht="22.5" customHeight="1">
      <c r="A67" s="72" t="s">
        <v>446</v>
      </c>
      <c r="B67" s="583" t="s">
        <v>680</v>
      </c>
      <c r="C67" s="584"/>
      <c r="D67" s="601"/>
      <c r="E67" s="602"/>
      <c r="F67" s="443"/>
      <c r="G67" s="458"/>
      <c r="H67" s="422"/>
      <c r="I67" s="458"/>
      <c r="J67" s="458"/>
      <c r="K67" s="422"/>
      <c r="L67" s="458"/>
    </row>
    <row r="68" spans="1:12" s="192" customFormat="1" ht="23.25" customHeight="1">
      <c r="A68" s="145" t="s">
        <v>403</v>
      </c>
      <c r="B68" s="599" t="s">
        <v>210</v>
      </c>
      <c r="C68" s="603"/>
      <c r="D68" s="601"/>
      <c r="E68" s="602"/>
      <c r="F68" s="436"/>
      <c r="G68" s="503">
        <v>51494.67</v>
      </c>
      <c r="H68" s="423"/>
      <c r="I68" s="503">
        <v>51494.67</v>
      </c>
      <c r="J68" s="503">
        <v>7796.8</v>
      </c>
      <c r="K68" s="423"/>
      <c r="L68" s="503">
        <v>7796.8</v>
      </c>
    </row>
    <row r="69" spans="1:12" s="192" customFormat="1" ht="12.75" customHeight="1">
      <c r="A69" s="72" t="s">
        <v>389</v>
      </c>
      <c r="B69" s="182" t="s">
        <v>211</v>
      </c>
      <c r="C69" s="165"/>
      <c r="D69" s="165"/>
      <c r="E69" s="183"/>
      <c r="F69" s="436"/>
      <c r="G69" s="408"/>
      <c r="H69" s="422"/>
      <c r="I69" s="458"/>
      <c r="J69" s="408"/>
      <c r="K69" s="422"/>
      <c r="L69" s="458"/>
    </row>
    <row r="70" spans="1:12" s="192" customFormat="1" ht="12.75" customHeight="1">
      <c r="A70" s="72" t="s">
        <v>391</v>
      </c>
      <c r="B70" s="189" t="s">
        <v>681</v>
      </c>
      <c r="C70" s="447"/>
      <c r="D70" s="190"/>
      <c r="E70" s="191"/>
      <c r="F70" s="436"/>
      <c r="G70" s="458"/>
      <c r="H70" s="422"/>
      <c r="I70" s="458"/>
      <c r="J70" s="458"/>
      <c r="K70" s="422"/>
      <c r="L70" s="458"/>
    </row>
    <row r="71" spans="1:12" s="192" customFormat="1" ht="21.75" customHeight="1">
      <c r="A71" s="72" t="s">
        <v>393</v>
      </c>
      <c r="B71" s="583" t="s">
        <v>212</v>
      </c>
      <c r="C71" s="584"/>
      <c r="D71" s="601"/>
      <c r="E71" s="602"/>
      <c r="F71" s="436"/>
      <c r="G71" s="458"/>
      <c r="H71" s="422"/>
      <c r="I71" s="458"/>
      <c r="J71" s="458"/>
      <c r="K71" s="422"/>
      <c r="L71" s="458"/>
    </row>
    <row r="72" spans="1:12" s="192" customFormat="1" ht="24.75" customHeight="1">
      <c r="A72" s="72" t="s">
        <v>89</v>
      </c>
      <c r="B72" s="583" t="s">
        <v>682</v>
      </c>
      <c r="C72" s="610"/>
      <c r="D72" s="604"/>
      <c r="E72" s="605"/>
      <c r="F72" s="436"/>
      <c r="G72" s="501">
        <v>51494.67</v>
      </c>
      <c r="H72" s="423"/>
      <c r="I72" s="501">
        <v>51494.67</v>
      </c>
      <c r="J72" s="501">
        <v>7796.8</v>
      </c>
      <c r="K72" s="423"/>
      <c r="L72" s="501">
        <v>7796.8</v>
      </c>
    </row>
    <row r="73" spans="1:12" s="192" customFormat="1" ht="15">
      <c r="A73" s="174" t="s">
        <v>118</v>
      </c>
      <c r="B73" s="200"/>
      <c r="C73" s="448"/>
      <c r="D73" s="166" t="s">
        <v>178</v>
      </c>
      <c r="E73" s="110"/>
      <c r="F73" s="443"/>
      <c r="G73" s="501"/>
      <c r="H73" s="423"/>
      <c r="I73" s="501"/>
      <c r="J73" s="501"/>
      <c r="K73" s="423"/>
      <c r="L73" s="501"/>
    </row>
    <row r="74" spans="1:12" s="192" customFormat="1" ht="12.75" customHeight="1">
      <c r="A74" s="174" t="s">
        <v>120</v>
      </c>
      <c r="B74" s="165"/>
      <c r="C74" s="449"/>
      <c r="D74" s="166" t="s">
        <v>87</v>
      </c>
      <c r="E74" s="110"/>
      <c r="F74" s="436"/>
      <c r="G74" s="501">
        <v>51494.67</v>
      </c>
      <c r="H74" s="423"/>
      <c r="I74" s="501">
        <v>51494.67</v>
      </c>
      <c r="J74" s="501">
        <v>7796.8</v>
      </c>
      <c r="K74" s="423"/>
      <c r="L74" s="501">
        <v>7796.8</v>
      </c>
    </row>
    <row r="75" spans="1:12" s="192" customFormat="1" ht="21" customHeight="1">
      <c r="A75" s="174" t="s">
        <v>208</v>
      </c>
      <c r="B75" s="165"/>
      <c r="C75" s="181"/>
      <c r="D75" s="584" t="s">
        <v>683</v>
      </c>
      <c r="E75" s="585"/>
      <c r="F75" s="450"/>
      <c r="G75" s="501"/>
      <c r="H75" s="423"/>
      <c r="I75" s="501">
        <f>SUM(G75+H75)</f>
        <v>0</v>
      </c>
      <c r="J75" s="501"/>
      <c r="K75" s="423"/>
      <c r="L75" s="501">
        <f>SUM(J75+K75)</f>
        <v>0</v>
      </c>
    </row>
    <row r="76" spans="1:12" s="192" customFormat="1" ht="12.75" customHeight="1">
      <c r="A76" s="174" t="s">
        <v>213</v>
      </c>
      <c r="B76" s="165"/>
      <c r="C76" s="181"/>
      <c r="D76" s="166" t="s">
        <v>684</v>
      </c>
      <c r="E76" s="205"/>
      <c r="F76" s="436"/>
      <c r="G76" s="501"/>
      <c r="H76" s="423"/>
      <c r="I76" s="501">
        <f>SUM(G76+H76)</f>
        <v>0</v>
      </c>
      <c r="J76" s="501"/>
      <c r="K76" s="423"/>
      <c r="L76" s="501">
        <f>SUM(J76+K76)</f>
        <v>0</v>
      </c>
    </row>
    <row r="77" spans="1:12" s="192" customFormat="1" ht="20.25" customHeight="1">
      <c r="A77" s="174" t="s">
        <v>440</v>
      </c>
      <c r="B77" s="583" t="s">
        <v>214</v>
      </c>
      <c r="C77" s="610"/>
      <c r="D77" s="604"/>
      <c r="E77" s="605"/>
      <c r="F77" s="443"/>
      <c r="G77" s="458"/>
      <c r="H77" s="422"/>
      <c r="I77" s="458"/>
      <c r="J77" s="458"/>
      <c r="K77" s="422"/>
      <c r="L77" s="458"/>
    </row>
    <row r="78" spans="1:12" s="192" customFormat="1" ht="12.75" customHeight="1">
      <c r="A78" s="174" t="s">
        <v>442</v>
      </c>
      <c r="B78" s="451" t="s">
        <v>215</v>
      </c>
      <c r="C78" s="429"/>
      <c r="D78" s="452"/>
      <c r="E78" s="431"/>
      <c r="F78" s="443"/>
      <c r="G78" s="458"/>
      <c r="H78" s="422"/>
      <c r="I78" s="458"/>
      <c r="J78" s="458"/>
      <c r="K78" s="422"/>
      <c r="L78" s="458"/>
    </row>
    <row r="79" spans="1:12" s="192" customFormat="1" ht="18" customHeight="1">
      <c r="A79" s="174" t="s">
        <v>444</v>
      </c>
      <c r="B79" s="451" t="s">
        <v>216</v>
      </c>
      <c r="C79" s="429"/>
      <c r="D79" s="257"/>
      <c r="E79" s="258"/>
      <c r="F79" s="443"/>
      <c r="G79" s="458"/>
      <c r="H79" s="439" t="s">
        <v>685</v>
      </c>
      <c r="I79" s="458"/>
      <c r="J79" s="458"/>
      <c r="K79" s="439" t="s">
        <v>685</v>
      </c>
      <c r="L79" s="458"/>
    </row>
    <row r="80" spans="1:12" s="192" customFormat="1" ht="26.25" customHeight="1">
      <c r="A80" s="145" t="s">
        <v>405</v>
      </c>
      <c r="B80" s="612" t="s">
        <v>217</v>
      </c>
      <c r="C80" s="613"/>
      <c r="D80" s="613"/>
      <c r="E80" s="614"/>
      <c r="F80" s="450"/>
      <c r="G80" s="458"/>
      <c r="H80" s="422"/>
      <c r="I80" s="458"/>
      <c r="J80" s="458"/>
      <c r="K80" s="422"/>
      <c r="L80" s="458"/>
    </row>
    <row r="81" spans="1:12" s="192" customFormat="1" ht="24.75" customHeight="1">
      <c r="A81" s="145"/>
      <c r="B81" s="599" t="s">
        <v>218</v>
      </c>
      <c r="C81" s="600"/>
      <c r="D81" s="601"/>
      <c r="E81" s="602"/>
      <c r="F81" s="450"/>
      <c r="G81" s="503">
        <v>-2204.35</v>
      </c>
      <c r="H81" s="423">
        <f>SUM(H20+H53+H68)</f>
        <v>0</v>
      </c>
      <c r="I81" s="503">
        <v>-2204.35</v>
      </c>
      <c r="J81" s="503">
        <v>996.77</v>
      </c>
      <c r="K81" s="423">
        <f>SUM(K20+K53+K68)</f>
        <v>0</v>
      </c>
      <c r="L81" s="503">
        <v>996.77</v>
      </c>
    </row>
    <row r="82" spans="1:12" s="192" customFormat="1" ht="24.75" customHeight="1">
      <c r="A82" s="453"/>
      <c r="B82" s="599" t="s">
        <v>219</v>
      </c>
      <c r="C82" s="603"/>
      <c r="D82" s="601"/>
      <c r="E82" s="602"/>
      <c r="F82" s="436"/>
      <c r="G82" s="503">
        <v>4550.46</v>
      </c>
      <c r="H82" s="422"/>
      <c r="I82" s="503">
        <v>4550.46</v>
      </c>
      <c r="J82" s="503">
        <v>3553.69</v>
      </c>
      <c r="K82" s="422"/>
      <c r="L82" s="503">
        <v>3553.69</v>
      </c>
    </row>
    <row r="83" spans="1:12" s="192" customFormat="1" ht="24.75" customHeight="1">
      <c r="A83" s="454"/>
      <c r="B83" s="615" t="s">
        <v>220</v>
      </c>
      <c r="C83" s="616"/>
      <c r="D83" s="617"/>
      <c r="E83" s="618"/>
      <c r="F83" s="436"/>
      <c r="G83" s="503">
        <v>2346.11</v>
      </c>
      <c r="H83" s="422"/>
      <c r="I83" s="503">
        <v>2346.11</v>
      </c>
      <c r="J83" s="503">
        <v>4550.46</v>
      </c>
      <c r="K83" s="422"/>
      <c r="L83" s="503">
        <v>4550.46</v>
      </c>
    </row>
    <row r="84" spans="1:11" s="192" customFormat="1" ht="12.75">
      <c r="A84" s="278"/>
      <c r="B84" s="197"/>
      <c r="C84" s="197"/>
      <c r="D84" s="197"/>
      <c r="E84" s="197"/>
      <c r="F84" s="197"/>
      <c r="G84" s="409"/>
      <c r="H84" s="409"/>
      <c r="I84" s="409"/>
      <c r="J84" s="409"/>
      <c r="K84" s="409"/>
    </row>
    <row r="85" spans="1:11" s="192" customFormat="1" ht="15.75">
      <c r="A85" s="265" t="s">
        <v>11</v>
      </c>
      <c r="B85" s="611" t="s">
        <v>221</v>
      </c>
      <c r="C85" s="611"/>
      <c r="D85" s="611"/>
      <c r="E85" s="611"/>
      <c r="F85" s="611"/>
      <c r="G85" s="611"/>
      <c r="H85" s="611"/>
      <c r="I85" s="455"/>
      <c r="J85" s="609" t="s">
        <v>562</v>
      </c>
      <c r="K85" s="609"/>
    </row>
    <row r="86" spans="1:11" s="192" customFormat="1" ht="25.5" customHeight="1">
      <c r="A86" s="609" t="s">
        <v>10</v>
      </c>
      <c r="B86" s="609"/>
      <c r="C86" s="609"/>
      <c r="D86" s="609"/>
      <c r="E86" s="609"/>
      <c r="F86" s="609"/>
      <c r="G86" s="609"/>
      <c r="H86" s="415"/>
      <c r="I86" s="398"/>
      <c r="J86" s="609" t="s">
        <v>8</v>
      </c>
      <c r="K86" s="609"/>
    </row>
    <row r="87" s="192" customFormat="1" ht="12.75"/>
    <row r="88" s="192" customFormat="1" ht="12.75">
      <c r="F88" s="409"/>
    </row>
    <row r="89" s="192" customFormat="1" ht="12.75">
      <c r="F89" s="409"/>
    </row>
    <row r="90" s="192" customFormat="1" ht="12.75">
      <c r="F90" s="409"/>
    </row>
    <row r="91" s="192" customFormat="1" ht="12.75">
      <c r="F91" s="409"/>
    </row>
    <row r="92" s="192" customFormat="1" ht="12.75">
      <c r="F92" s="409"/>
    </row>
    <row r="93" s="192" customFormat="1" ht="12.75">
      <c r="F93" s="409"/>
    </row>
    <row r="94" s="192" customFormat="1" ht="12.75">
      <c r="F94" s="409"/>
    </row>
    <row r="95" s="192" customFormat="1" ht="12.75">
      <c r="F95" s="409"/>
    </row>
    <row r="96" s="192" customFormat="1" ht="12.75">
      <c r="F96" s="409"/>
    </row>
    <row r="97" s="192" customFormat="1" ht="12.75">
      <c r="F97" s="409"/>
    </row>
    <row r="98" s="192" customFormat="1" ht="12.75">
      <c r="F98" s="409"/>
    </row>
    <row r="99" s="192" customFormat="1" ht="12.75">
      <c r="F99" s="409"/>
    </row>
    <row r="100" s="192" customFormat="1" ht="12.75">
      <c r="F100" s="409"/>
    </row>
    <row r="101" s="192" customFormat="1" ht="12.75">
      <c r="F101" s="409"/>
    </row>
    <row r="102" s="192" customFormat="1" ht="12.75">
      <c r="F102" s="409"/>
    </row>
    <row r="103" s="192" customFormat="1" ht="12.75">
      <c r="F103" s="409"/>
    </row>
    <row r="104" s="192" customFormat="1" ht="12.75">
      <c r="F104" s="409"/>
    </row>
    <row r="105" s="192" customFormat="1" ht="12.75">
      <c r="F105" s="409"/>
    </row>
    <row r="106" s="192" customFormat="1" ht="12.75">
      <c r="F106" s="409"/>
    </row>
    <row r="107" s="192" customFormat="1" ht="12.75">
      <c r="F107" s="409"/>
    </row>
    <row r="108" s="192" customFormat="1" ht="12.75">
      <c r="F108" s="409"/>
    </row>
    <row r="109" s="192" customFormat="1" ht="12.75">
      <c r="F109" s="409"/>
    </row>
    <row r="110" s="192" customFormat="1" ht="12.75">
      <c r="F110" s="409"/>
    </row>
  </sheetData>
  <sheetProtection/>
  <mergeCells count="47">
    <mergeCell ref="D75:E75"/>
    <mergeCell ref="B77:E77"/>
    <mergeCell ref="B83:E83"/>
    <mergeCell ref="B56:E56"/>
    <mergeCell ref="C57:E57"/>
    <mergeCell ref="C58:E58"/>
    <mergeCell ref="C61:E61"/>
    <mergeCell ref="C62:E62"/>
    <mergeCell ref="B64:E64"/>
    <mergeCell ref="B65:E65"/>
    <mergeCell ref="B66:E66"/>
    <mergeCell ref="B67:E67"/>
    <mergeCell ref="J85:K85"/>
    <mergeCell ref="A86:G86"/>
    <mergeCell ref="J86:K86"/>
    <mergeCell ref="B68:E68"/>
    <mergeCell ref="B71:E71"/>
    <mergeCell ref="B72:E72"/>
    <mergeCell ref="B85:H85"/>
    <mergeCell ref="B80:E80"/>
    <mergeCell ref="B81:E81"/>
    <mergeCell ref="B82:E82"/>
    <mergeCell ref="C63:E63"/>
    <mergeCell ref="B19:E19"/>
    <mergeCell ref="B20:E20"/>
    <mergeCell ref="D25:E25"/>
    <mergeCell ref="C36:E36"/>
    <mergeCell ref="C38:E38"/>
    <mergeCell ref="B53:E53"/>
    <mergeCell ref="B54:E54"/>
    <mergeCell ref="B55:E55"/>
    <mergeCell ref="A11:L11"/>
    <mergeCell ref="A12:L12"/>
    <mergeCell ref="G14:H14"/>
    <mergeCell ref="A15:L15"/>
    <mergeCell ref="F16:L16"/>
    <mergeCell ref="A17:A18"/>
    <mergeCell ref="B17:E18"/>
    <mergeCell ref="F17:F18"/>
    <mergeCell ref="G17:I17"/>
    <mergeCell ref="J17:L17"/>
    <mergeCell ref="A5:L5"/>
    <mergeCell ref="A6:J6"/>
    <mergeCell ref="A7:L7"/>
    <mergeCell ref="A8:J8"/>
    <mergeCell ref="A9:L9"/>
    <mergeCell ref="A10:F1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1"/>
  <sheetViews>
    <sheetView showGridLines="0" zoomScaleSheetLayoutView="100" zoomScalePageLayoutView="0" workbookViewId="0" topLeftCell="A13">
      <selection activeCell="K19" sqref="K19"/>
    </sheetView>
  </sheetViews>
  <sheetFormatPr defaultColWidth="9.140625" defaultRowHeight="12.75"/>
  <cols>
    <col min="1" max="1" width="7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00390625" style="1" customWidth="1"/>
    <col min="7" max="7" width="10.57421875" style="1" customWidth="1"/>
    <col min="8" max="8" width="13.00390625" style="1" customWidth="1"/>
    <col min="9" max="9" width="12.28125" style="1" customWidth="1"/>
    <col min="10" max="16384" width="9.140625" style="1" customWidth="1"/>
  </cols>
  <sheetData>
    <row r="1" spans="7:8" ht="12.75">
      <c r="G1" s="15"/>
      <c r="H1" s="15"/>
    </row>
    <row r="2" spans="4:9" ht="15.75">
      <c r="D2" s="12"/>
      <c r="G2" s="14" t="s">
        <v>420</v>
      </c>
      <c r="H2" s="6"/>
      <c r="I2" s="6"/>
    </row>
    <row r="3" spans="7:9" ht="15.75">
      <c r="G3" s="14" t="s">
        <v>478</v>
      </c>
      <c r="H3" s="6"/>
      <c r="I3" s="6"/>
    </row>
    <row r="5" spans="1:9" ht="15.75">
      <c r="A5" s="649" t="s">
        <v>423</v>
      </c>
      <c r="B5" s="640"/>
      <c r="C5" s="640"/>
      <c r="D5" s="640"/>
      <c r="E5" s="640"/>
      <c r="F5" s="640"/>
      <c r="G5" s="640"/>
      <c r="H5" s="640"/>
      <c r="I5" s="640"/>
    </row>
    <row r="6" spans="1:9" ht="15.75">
      <c r="A6" s="650" t="s">
        <v>422</v>
      </c>
      <c r="B6" s="640"/>
      <c r="C6" s="640"/>
      <c r="D6" s="640"/>
      <c r="E6" s="640"/>
      <c r="F6" s="640"/>
      <c r="G6" s="640"/>
      <c r="H6" s="640"/>
      <c r="I6" s="640"/>
    </row>
    <row r="7" spans="1:9" ht="15.75">
      <c r="A7" s="651" t="s">
        <v>18</v>
      </c>
      <c r="B7" s="652"/>
      <c r="C7" s="652"/>
      <c r="D7" s="652"/>
      <c r="E7" s="652"/>
      <c r="F7" s="652"/>
      <c r="G7" s="652"/>
      <c r="H7" s="652"/>
      <c r="I7" s="652"/>
    </row>
    <row r="8" spans="1:9" ht="15">
      <c r="A8" s="639" t="s">
        <v>380</v>
      </c>
      <c r="B8" s="642"/>
      <c r="C8" s="642"/>
      <c r="D8" s="642"/>
      <c r="E8" s="642"/>
      <c r="F8" s="642"/>
      <c r="G8" s="642"/>
      <c r="H8" s="642"/>
      <c r="I8" s="642"/>
    </row>
    <row r="9" spans="1:9" ht="15">
      <c r="A9" s="647" t="s">
        <v>564</v>
      </c>
      <c r="B9" s="648"/>
      <c r="C9" s="648"/>
      <c r="D9" s="648"/>
      <c r="E9" s="648"/>
      <c r="F9" s="648"/>
      <c r="G9" s="648"/>
      <c r="H9" s="648"/>
      <c r="I9" s="648"/>
    </row>
    <row r="10" spans="1:9" ht="15">
      <c r="A10" s="639" t="s">
        <v>425</v>
      </c>
      <c r="B10" s="642"/>
      <c r="C10" s="642"/>
      <c r="D10" s="642"/>
      <c r="E10" s="642"/>
      <c r="F10" s="642"/>
      <c r="G10" s="642"/>
      <c r="H10" s="642"/>
      <c r="I10" s="642"/>
    </row>
    <row r="11" spans="1:9" ht="15">
      <c r="A11" s="639" t="s">
        <v>424</v>
      </c>
      <c r="B11" s="640"/>
      <c r="C11" s="640"/>
      <c r="D11" s="640"/>
      <c r="E11" s="640"/>
      <c r="F11" s="640"/>
      <c r="G11" s="640"/>
      <c r="H11" s="640"/>
      <c r="I11" s="640"/>
    </row>
    <row r="12" spans="1:9" ht="15">
      <c r="A12" s="641"/>
      <c r="B12" s="642"/>
      <c r="C12" s="642"/>
      <c r="D12" s="642"/>
      <c r="E12" s="642"/>
      <c r="F12" s="642"/>
      <c r="G12" s="642"/>
      <c r="H12" s="642"/>
      <c r="I12" s="642"/>
    </row>
    <row r="13" spans="1:9" ht="15">
      <c r="A13" s="643" t="s">
        <v>381</v>
      </c>
      <c r="B13" s="644"/>
      <c r="C13" s="644"/>
      <c r="D13" s="644"/>
      <c r="E13" s="644"/>
      <c r="F13" s="644"/>
      <c r="G13" s="644"/>
      <c r="H13" s="644"/>
      <c r="I13" s="644"/>
    </row>
    <row r="14" spans="1:9" ht="15">
      <c r="A14" s="639"/>
      <c r="B14" s="642"/>
      <c r="C14" s="642"/>
      <c r="D14" s="642"/>
      <c r="E14" s="642"/>
      <c r="F14" s="642"/>
      <c r="G14" s="642"/>
      <c r="H14" s="642"/>
      <c r="I14" s="642"/>
    </row>
    <row r="15" spans="1:9" ht="15">
      <c r="A15" s="643" t="s">
        <v>776</v>
      </c>
      <c r="B15" s="644"/>
      <c r="C15" s="644"/>
      <c r="D15" s="644"/>
      <c r="E15" s="644"/>
      <c r="F15" s="644"/>
      <c r="G15" s="644"/>
      <c r="H15" s="644"/>
      <c r="I15" s="644"/>
    </row>
    <row r="16" spans="1:9" ht="9.75" customHeight="1">
      <c r="A16" s="16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45">
        <v>42794</v>
      </c>
      <c r="B17" s="642"/>
      <c r="C17" s="642"/>
      <c r="D17" s="642"/>
      <c r="E17" s="642"/>
      <c r="F17" s="642"/>
      <c r="G17" s="642"/>
      <c r="H17" s="642"/>
      <c r="I17" s="642"/>
    </row>
    <row r="18" spans="1:9" ht="15">
      <c r="A18" s="639" t="s">
        <v>382</v>
      </c>
      <c r="B18" s="642"/>
      <c r="C18" s="642"/>
      <c r="D18" s="642"/>
      <c r="E18" s="642"/>
      <c r="F18" s="642"/>
      <c r="G18" s="642"/>
      <c r="H18" s="642"/>
      <c r="I18" s="642"/>
    </row>
    <row r="19" spans="1:9" s="11" customFormat="1" ht="15">
      <c r="A19" s="646" t="s">
        <v>477</v>
      </c>
      <c r="B19" s="642"/>
      <c r="C19" s="642"/>
      <c r="D19" s="642"/>
      <c r="E19" s="642"/>
      <c r="F19" s="642"/>
      <c r="G19" s="642"/>
      <c r="H19" s="642"/>
      <c r="I19" s="642"/>
    </row>
    <row r="20" spans="1:9" s="5" customFormat="1" ht="49.5" customHeight="1">
      <c r="A20" s="637" t="s">
        <v>383</v>
      </c>
      <c r="B20" s="637"/>
      <c r="C20" s="637" t="s">
        <v>384</v>
      </c>
      <c r="D20" s="632"/>
      <c r="E20" s="632"/>
      <c r="F20" s="632"/>
      <c r="G20" s="8" t="s">
        <v>416</v>
      </c>
      <c r="H20" s="213" t="s">
        <v>385</v>
      </c>
      <c r="I20" s="8" t="s">
        <v>386</v>
      </c>
    </row>
    <row r="21" spans="1:9" s="17" customFormat="1" ht="15.75">
      <c r="A21" s="3" t="s">
        <v>387</v>
      </c>
      <c r="B21" s="9" t="s">
        <v>388</v>
      </c>
      <c r="C21" s="636" t="s">
        <v>388</v>
      </c>
      <c r="D21" s="638"/>
      <c r="E21" s="638"/>
      <c r="F21" s="638"/>
      <c r="G21" s="9"/>
      <c r="H21" s="486">
        <v>473026.42</v>
      </c>
      <c r="I21" s="486">
        <v>370636.15</v>
      </c>
    </row>
    <row r="22" spans="1:9" s="17" customFormat="1" ht="15.75">
      <c r="A22" s="2" t="s">
        <v>389</v>
      </c>
      <c r="B22" s="13" t="s">
        <v>390</v>
      </c>
      <c r="C22" s="634" t="s">
        <v>390</v>
      </c>
      <c r="D22" s="634"/>
      <c r="E22" s="634"/>
      <c r="F22" s="634"/>
      <c r="G22" s="13"/>
      <c r="H22" s="486">
        <v>453829.11</v>
      </c>
      <c r="I22" s="486">
        <v>351510.85</v>
      </c>
    </row>
    <row r="23" spans="1:9" s="17" customFormat="1" ht="15.75">
      <c r="A23" s="2" t="s">
        <v>426</v>
      </c>
      <c r="B23" s="13" t="s">
        <v>427</v>
      </c>
      <c r="C23" s="634" t="s">
        <v>427</v>
      </c>
      <c r="D23" s="634"/>
      <c r="E23" s="634"/>
      <c r="F23" s="634"/>
      <c r="G23" s="13"/>
      <c r="H23" s="485">
        <v>167161.6</v>
      </c>
      <c r="I23" s="485">
        <v>153770.8</v>
      </c>
    </row>
    <row r="24" spans="1:9" s="17" customFormat="1" ht="15.75">
      <c r="A24" s="2" t="s">
        <v>428</v>
      </c>
      <c r="B24" s="4" t="s">
        <v>429</v>
      </c>
      <c r="C24" s="632" t="s">
        <v>429</v>
      </c>
      <c r="D24" s="632"/>
      <c r="E24" s="632"/>
      <c r="F24" s="632"/>
      <c r="G24" s="4"/>
      <c r="H24" s="485">
        <v>281935.65</v>
      </c>
      <c r="I24" s="485">
        <v>193971.69</v>
      </c>
    </row>
    <row r="25" spans="1:9" s="17" customFormat="1" ht="15.75">
      <c r="A25" s="2" t="s">
        <v>430</v>
      </c>
      <c r="B25" s="13" t="s">
        <v>431</v>
      </c>
      <c r="C25" s="632" t="s">
        <v>431</v>
      </c>
      <c r="D25" s="632"/>
      <c r="E25" s="632"/>
      <c r="F25" s="632"/>
      <c r="G25" s="13"/>
      <c r="H25" s="485">
        <v>7.8</v>
      </c>
      <c r="I25" s="485">
        <v>25.77</v>
      </c>
    </row>
    <row r="26" spans="1:9" s="17" customFormat="1" ht="15.75">
      <c r="A26" s="2" t="s">
        <v>432</v>
      </c>
      <c r="B26" s="4" t="s">
        <v>433</v>
      </c>
      <c r="C26" s="632" t="s">
        <v>433</v>
      </c>
      <c r="D26" s="632"/>
      <c r="E26" s="632"/>
      <c r="F26" s="632"/>
      <c r="G26" s="4"/>
      <c r="H26" s="485">
        <v>4724.06</v>
      </c>
      <c r="I26" s="485">
        <v>3742.59</v>
      </c>
    </row>
    <row r="27" spans="1:9" s="17" customFormat="1" ht="15.75">
      <c r="A27" s="2" t="s">
        <v>391</v>
      </c>
      <c r="B27" s="13" t="s">
        <v>392</v>
      </c>
      <c r="C27" s="632" t="s">
        <v>392</v>
      </c>
      <c r="D27" s="632"/>
      <c r="E27" s="632"/>
      <c r="F27" s="632"/>
      <c r="G27" s="13"/>
      <c r="H27" s="484"/>
      <c r="I27" s="485"/>
    </row>
    <row r="28" spans="1:9" s="17" customFormat="1" ht="15.75">
      <c r="A28" s="2" t="s">
        <v>393</v>
      </c>
      <c r="B28" s="13" t="s">
        <v>394</v>
      </c>
      <c r="C28" s="632" t="s">
        <v>394</v>
      </c>
      <c r="D28" s="632"/>
      <c r="E28" s="632"/>
      <c r="F28" s="632"/>
      <c r="G28" s="13"/>
      <c r="H28" s="486">
        <v>19197.31</v>
      </c>
      <c r="I28" s="486">
        <v>19125.3</v>
      </c>
    </row>
    <row r="29" spans="1:9" s="17" customFormat="1" ht="15.75">
      <c r="A29" s="2" t="s">
        <v>434</v>
      </c>
      <c r="B29" s="4" t="s">
        <v>395</v>
      </c>
      <c r="C29" s="632" t="s">
        <v>395</v>
      </c>
      <c r="D29" s="632"/>
      <c r="E29" s="632"/>
      <c r="F29" s="632"/>
      <c r="G29" s="4"/>
      <c r="H29" s="485">
        <v>19197.31</v>
      </c>
      <c r="I29" s="485">
        <v>19125.3</v>
      </c>
    </row>
    <row r="30" spans="1:9" s="17" customFormat="1" ht="15.75">
      <c r="A30" s="2" t="s">
        <v>435</v>
      </c>
      <c r="B30" s="4" t="s">
        <v>396</v>
      </c>
      <c r="C30" s="632" t="s">
        <v>396</v>
      </c>
      <c r="D30" s="632"/>
      <c r="E30" s="632"/>
      <c r="F30" s="632"/>
      <c r="G30" s="4"/>
      <c r="H30" s="399"/>
      <c r="I30" s="486"/>
    </row>
    <row r="31" spans="1:9" s="17" customFormat="1" ht="15.75">
      <c r="A31" s="3" t="s">
        <v>397</v>
      </c>
      <c r="B31" s="9" t="s">
        <v>398</v>
      </c>
      <c r="C31" s="636" t="s">
        <v>398</v>
      </c>
      <c r="D31" s="636"/>
      <c r="E31" s="636"/>
      <c r="F31" s="636"/>
      <c r="G31" s="9"/>
      <c r="H31" s="486">
        <v>471033.83</v>
      </c>
      <c r="I31" s="486">
        <v>381464.76</v>
      </c>
    </row>
    <row r="32" spans="1:9" s="17" customFormat="1" ht="15.75">
      <c r="A32" s="2" t="s">
        <v>389</v>
      </c>
      <c r="B32" s="13" t="s">
        <v>436</v>
      </c>
      <c r="C32" s="632" t="s">
        <v>476</v>
      </c>
      <c r="D32" s="633"/>
      <c r="E32" s="633"/>
      <c r="F32" s="633"/>
      <c r="G32" s="522">
        <v>11</v>
      </c>
      <c r="H32" s="485">
        <v>316495.55</v>
      </c>
      <c r="I32" s="485">
        <v>280027.94</v>
      </c>
    </row>
    <row r="33" spans="1:9" s="17" customFormat="1" ht="15.75">
      <c r="A33" s="2" t="s">
        <v>391</v>
      </c>
      <c r="B33" s="13" t="s">
        <v>437</v>
      </c>
      <c r="C33" s="632" t="s">
        <v>466</v>
      </c>
      <c r="D33" s="633"/>
      <c r="E33" s="633"/>
      <c r="F33" s="633"/>
      <c r="G33" s="522">
        <v>12</v>
      </c>
      <c r="H33" s="487">
        <v>4322.57</v>
      </c>
      <c r="I33" s="487">
        <v>5833.15</v>
      </c>
    </row>
    <row r="34" spans="1:9" s="17" customFormat="1" ht="15.75">
      <c r="A34" s="2" t="s">
        <v>393</v>
      </c>
      <c r="B34" s="13" t="s">
        <v>438</v>
      </c>
      <c r="C34" s="632" t="s">
        <v>467</v>
      </c>
      <c r="D34" s="633"/>
      <c r="E34" s="633"/>
      <c r="F34" s="633"/>
      <c r="G34" s="522">
        <v>13</v>
      </c>
      <c r="H34" s="485">
        <v>22672.58</v>
      </c>
      <c r="I34" s="485">
        <v>16411.3</v>
      </c>
    </row>
    <row r="35" spans="1:9" s="17" customFormat="1" ht="15.75">
      <c r="A35" s="2" t="s">
        <v>401</v>
      </c>
      <c r="B35" s="13" t="s">
        <v>439</v>
      </c>
      <c r="C35" s="634" t="s">
        <v>468</v>
      </c>
      <c r="D35" s="633"/>
      <c r="E35" s="633"/>
      <c r="F35" s="633"/>
      <c r="G35" s="522"/>
      <c r="H35" s="485"/>
      <c r="I35" s="485"/>
    </row>
    <row r="36" spans="1:9" s="17" customFormat="1" ht="15.75">
      <c r="A36" s="2" t="s">
        <v>440</v>
      </c>
      <c r="B36" s="13" t="s">
        <v>441</v>
      </c>
      <c r="C36" s="634" t="s">
        <v>469</v>
      </c>
      <c r="D36" s="633"/>
      <c r="E36" s="633"/>
      <c r="F36" s="633"/>
      <c r="G36" s="522"/>
      <c r="H36" s="485"/>
      <c r="I36" s="485"/>
    </row>
    <row r="37" spans="1:9" s="17" customFormat="1" ht="15.75">
      <c r="A37" s="2" t="s">
        <v>442</v>
      </c>
      <c r="B37" s="13" t="s">
        <v>443</v>
      </c>
      <c r="C37" s="634" t="s">
        <v>470</v>
      </c>
      <c r="D37" s="633"/>
      <c r="E37" s="633"/>
      <c r="F37" s="633"/>
      <c r="G37" s="522">
        <v>14</v>
      </c>
      <c r="H37" s="485">
        <v>720</v>
      </c>
      <c r="I37" s="485">
        <v>863</v>
      </c>
    </row>
    <row r="38" spans="1:9" s="17" customFormat="1" ht="15.75">
      <c r="A38" s="2" t="s">
        <v>444</v>
      </c>
      <c r="B38" s="13" t="s">
        <v>445</v>
      </c>
      <c r="C38" s="634" t="s">
        <v>471</v>
      </c>
      <c r="D38" s="633"/>
      <c r="E38" s="633"/>
      <c r="F38" s="633"/>
      <c r="G38" s="522">
        <v>15</v>
      </c>
      <c r="H38" s="485">
        <v>72694.67</v>
      </c>
      <c r="I38" s="485">
        <v>27422.61</v>
      </c>
    </row>
    <row r="39" spans="1:9" s="17" customFormat="1" ht="15.75">
      <c r="A39" s="2" t="s">
        <v>446</v>
      </c>
      <c r="B39" s="13" t="s">
        <v>399</v>
      </c>
      <c r="C39" s="632" t="s">
        <v>399</v>
      </c>
      <c r="D39" s="633"/>
      <c r="E39" s="633"/>
      <c r="F39" s="633"/>
      <c r="G39" s="522"/>
      <c r="H39" s="485"/>
      <c r="I39" s="485"/>
    </row>
    <row r="40" spans="1:9" s="17" customFormat="1" ht="15.75">
      <c r="A40" s="2" t="s">
        <v>447</v>
      </c>
      <c r="B40" s="13" t="s">
        <v>448</v>
      </c>
      <c r="C40" s="634" t="s">
        <v>448</v>
      </c>
      <c r="D40" s="633"/>
      <c r="E40" s="633"/>
      <c r="F40" s="633"/>
      <c r="G40" s="522">
        <v>16</v>
      </c>
      <c r="H40" s="485">
        <v>26582.97</v>
      </c>
      <c r="I40" s="485">
        <v>16437.61</v>
      </c>
    </row>
    <row r="41" spans="1:9" s="17" customFormat="1" ht="15.75" customHeight="1">
      <c r="A41" s="2" t="s">
        <v>449</v>
      </c>
      <c r="B41" s="13" t="s">
        <v>400</v>
      </c>
      <c r="C41" s="632" t="s">
        <v>417</v>
      </c>
      <c r="D41" s="632"/>
      <c r="E41" s="632"/>
      <c r="F41" s="632"/>
      <c r="G41" s="522"/>
      <c r="H41" s="485"/>
      <c r="I41" s="485"/>
    </row>
    <row r="42" spans="1:9" s="17" customFormat="1" ht="15.75" customHeight="1">
      <c r="A42" s="2" t="s">
        <v>450</v>
      </c>
      <c r="B42" s="13" t="s">
        <v>451</v>
      </c>
      <c r="C42" s="632" t="s">
        <v>472</v>
      </c>
      <c r="D42" s="633"/>
      <c r="E42" s="633"/>
      <c r="F42" s="633"/>
      <c r="G42" s="522"/>
      <c r="H42" s="485"/>
      <c r="I42" s="485"/>
    </row>
    <row r="43" spans="1:9" s="17" customFormat="1" ht="15.75">
      <c r="A43" s="2" t="s">
        <v>452</v>
      </c>
      <c r="B43" s="13" t="s">
        <v>453</v>
      </c>
      <c r="C43" s="632" t="s">
        <v>418</v>
      </c>
      <c r="D43" s="633"/>
      <c r="E43" s="633"/>
      <c r="F43" s="633"/>
      <c r="G43" s="522"/>
      <c r="H43" s="485"/>
      <c r="I43" s="485"/>
    </row>
    <row r="44" spans="1:9" s="17" customFormat="1" ht="15.75">
      <c r="A44" s="2" t="s">
        <v>454</v>
      </c>
      <c r="B44" s="13" t="s">
        <v>455</v>
      </c>
      <c r="C44" s="632" t="s">
        <v>473</v>
      </c>
      <c r="D44" s="633"/>
      <c r="E44" s="633"/>
      <c r="F44" s="633"/>
      <c r="G44" s="522">
        <v>17</v>
      </c>
      <c r="H44" s="485">
        <v>27545.49</v>
      </c>
      <c r="I44" s="485">
        <v>21427.45</v>
      </c>
    </row>
    <row r="45" spans="1:9" s="17" customFormat="1" ht="15.75">
      <c r="A45" s="2" t="s">
        <v>456</v>
      </c>
      <c r="B45" s="13" t="s">
        <v>402</v>
      </c>
      <c r="C45" s="629" t="s">
        <v>419</v>
      </c>
      <c r="D45" s="630"/>
      <c r="E45" s="630"/>
      <c r="F45" s="631"/>
      <c r="G45" s="522"/>
      <c r="H45" s="400"/>
      <c r="I45" s="485"/>
    </row>
    <row r="46" spans="1:9" s="17" customFormat="1" ht="15.75">
      <c r="A46" s="9" t="s">
        <v>403</v>
      </c>
      <c r="B46" s="10" t="s">
        <v>404</v>
      </c>
      <c r="C46" s="624" t="s">
        <v>404</v>
      </c>
      <c r="D46" s="622"/>
      <c r="E46" s="622"/>
      <c r="F46" s="623"/>
      <c r="G46" s="10"/>
      <c r="H46" s="486">
        <v>1992.59</v>
      </c>
      <c r="I46" s="486">
        <v>2213.09</v>
      </c>
    </row>
    <row r="47" spans="1:9" s="17" customFormat="1" ht="15.75">
      <c r="A47" s="9" t="s">
        <v>405</v>
      </c>
      <c r="B47" s="9" t="s">
        <v>406</v>
      </c>
      <c r="C47" s="621" t="s">
        <v>406</v>
      </c>
      <c r="D47" s="622"/>
      <c r="E47" s="622"/>
      <c r="F47" s="623"/>
      <c r="G47" s="9"/>
      <c r="H47" s="486"/>
      <c r="I47" s="486">
        <f>SUM(I48+I49-I50)</f>
        <v>0</v>
      </c>
    </row>
    <row r="48" spans="1:9" s="17" customFormat="1" ht="15.75">
      <c r="A48" s="4" t="s">
        <v>457</v>
      </c>
      <c r="B48" s="13" t="s">
        <v>458</v>
      </c>
      <c r="C48" s="629" t="s">
        <v>474</v>
      </c>
      <c r="D48" s="630"/>
      <c r="E48" s="630"/>
      <c r="F48" s="631"/>
      <c r="G48" s="4"/>
      <c r="H48" s="485">
        <v>0</v>
      </c>
      <c r="I48" s="485"/>
    </row>
    <row r="49" spans="1:9" s="17" customFormat="1" ht="15.75">
      <c r="A49" s="4" t="s">
        <v>391</v>
      </c>
      <c r="B49" s="13" t="s">
        <v>459</v>
      </c>
      <c r="C49" s="629" t="s">
        <v>459</v>
      </c>
      <c r="D49" s="630"/>
      <c r="E49" s="630"/>
      <c r="F49" s="631"/>
      <c r="G49" s="4"/>
      <c r="H49" s="485">
        <v>0</v>
      </c>
      <c r="I49" s="485"/>
    </row>
    <row r="50" spans="1:9" s="17" customFormat="1" ht="15.75">
      <c r="A50" s="4" t="s">
        <v>460</v>
      </c>
      <c r="B50" s="13" t="s">
        <v>461</v>
      </c>
      <c r="C50" s="629" t="s">
        <v>475</v>
      </c>
      <c r="D50" s="630"/>
      <c r="E50" s="630"/>
      <c r="F50" s="631"/>
      <c r="G50" s="4"/>
      <c r="H50" s="485">
        <v>0</v>
      </c>
      <c r="I50" s="485"/>
    </row>
    <row r="51" spans="1:9" s="17" customFormat="1" ht="15.75">
      <c r="A51" s="9" t="s">
        <v>407</v>
      </c>
      <c r="B51" s="10" t="s">
        <v>408</v>
      </c>
      <c r="C51" s="624" t="s">
        <v>408</v>
      </c>
      <c r="D51" s="622"/>
      <c r="E51" s="622"/>
      <c r="F51" s="623"/>
      <c r="G51" s="9"/>
      <c r="H51" s="486">
        <v>2.26</v>
      </c>
      <c r="I51" s="486">
        <v>7.45</v>
      </c>
    </row>
    <row r="52" spans="1:9" s="17" customFormat="1" ht="30" customHeight="1">
      <c r="A52" s="9" t="s">
        <v>409</v>
      </c>
      <c r="B52" s="10" t="s">
        <v>421</v>
      </c>
      <c r="C52" s="635" t="s">
        <v>421</v>
      </c>
      <c r="D52" s="626"/>
      <c r="E52" s="626"/>
      <c r="F52" s="627"/>
      <c r="G52" s="9"/>
      <c r="H52" s="486"/>
      <c r="I52" s="486"/>
    </row>
    <row r="53" spans="1:9" s="17" customFormat="1" ht="15.75">
      <c r="A53" s="9" t="s">
        <v>410</v>
      </c>
      <c r="B53" s="10" t="s">
        <v>462</v>
      </c>
      <c r="C53" s="624" t="s">
        <v>462</v>
      </c>
      <c r="D53" s="622"/>
      <c r="E53" s="622"/>
      <c r="F53" s="623"/>
      <c r="G53" s="9"/>
      <c r="H53" s="486"/>
      <c r="I53" s="486"/>
    </row>
    <row r="54" spans="1:9" s="17" customFormat="1" ht="30" customHeight="1">
      <c r="A54" s="9" t="s">
        <v>412</v>
      </c>
      <c r="B54" s="9" t="s">
        <v>411</v>
      </c>
      <c r="C54" s="625" t="s">
        <v>411</v>
      </c>
      <c r="D54" s="626"/>
      <c r="E54" s="626"/>
      <c r="F54" s="627"/>
      <c r="G54" s="9"/>
      <c r="H54" s="486">
        <v>1990.33</v>
      </c>
      <c r="I54" s="486">
        <v>2205.64</v>
      </c>
    </row>
    <row r="55" spans="1:9" s="17" customFormat="1" ht="15.75">
      <c r="A55" s="9" t="s">
        <v>389</v>
      </c>
      <c r="B55" s="9" t="s">
        <v>413</v>
      </c>
      <c r="C55" s="621" t="s">
        <v>413</v>
      </c>
      <c r="D55" s="622"/>
      <c r="E55" s="622"/>
      <c r="F55" s="623"/>
      <c r="G55" s="9"/>
      <c r="H55" s="486"/>
      <c r="I55" s="486"/>
    </row>
    <row r="56" spans="1:9" s="17" customFormat="1" ht="15.75">
      <c r="A56" s="9" t="s">
        <v>463</v>
      </c>
      <c r="B56" s="10" t="s">
        <v>414</v>
      </c>
      <c r="C56" s="624" t="s">
        <v>414</v>
      </c>
      <c r="D56" s="622"/>
      <c r="E56" s="622"/>
      <c r="F56" s="623"/>
      <c r="G56" s="9"/>
      <c r="H56" s="486">
        <v>1990.33</v>
      </c>
      <c r="I56" s="486">
        <v>2205.64</v>
      </c>
    </row>
    <row r="57" spans="1:9" s="17" customFormat="1" ht="15.75">
      <c r="A57" s="4" t="s">
        <v>389</v>
      </c>
      <c r="B57" s="13" t="s">
        <v>464</v>
      </c>
      <c r="C57" s="629" t="s">
        <v>464</v>
      </c>
      <c r="D57" s="630"/>
      <c r="E57" s="630"/>
      <c r="F57" s="631"/>
      <c r="G57" s="4"/>
      <c r="H57" s="400"/>
      <c r="I57" s="485"/>
    </row>
    <row r="58" spans="1:9" s="17" customFormat="1" ht="15.75">
      <c r="A58" s="4" t="s">
        <v>391</v>
      </c>
      <c r="B58" s="13" t="s">
        <v>465</v>
      </c>
      <c r="C58" s="629" t="s">
        <v>465</v>
      </c>
      <c r="D58" s="630"/>
      <c r="E58" s="630"/>
      <c r="F58" s="631"/>
      <c r="G58" s="4"/>
      <c r="H58" s="400"/>
      <c r="I58" s="485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11" t="s">
        <v>12</v>
      </c>
      <c r="B60" s="611"/>
      <c r="C60" s="611"/>
      <c r="D60" s="611"/>
      <c r="E60" s="611"/>
      <c r="F60" s="611"/>
      <c r="G60" s="611"/>
      <c r="H60" s="628" t="s">
        <v>562</v>
      </c>
      <c r="I60" s="628"/>
    </row>
    <row r="61" spans="1:9" s="11" customFormat="1" ht="34.5" customHeight="1">
      <c r="A61" s="619" t="s">
        <v>10</v>
      </c>
      <c r="B61" s="619"/>
      <c r="C61" s="619"/>
      <c r="D61" s="619"/>
      <c r="E61" s="619"/>
      <c r="F61" s="619"/>
      <c r="G61" s="619"/>
      <c r="H61" s="620" t="s">
        <v>8</v>
      </c>
      <c r="I61" s="620"/>
    </row>
  </sheetData>
  <sheetProtection/>
  <mergeCells count="58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35:F35"/>
    <mergeCell ref="C36:F36"/>
    <mergeCell ref="C37:F37"/>
    <mergeCell ref="C38:F38"/>
    <mergeCell ref="C29:F29"/>
    <mergeCell ref="C30:F30"/>
    <mergeCell ref="C31:F31"/>
    <mergeCell ref="C32:F32"/>
    <mergeCell ref="C51:F51"/>
    <mergeCell ref="C52:F52"/>
    <mergeCell ref="C43:F43"/>
    <mergeCell ref="C44:F44"/>
    <mergeCell ref="C47:F47"/>
    <mergeCell ref="C48:F48"/>
    <mergeCell ref="C45:F45"/>
    <mergeCell ref="C46:F46"/>
    <mergeCell ref="C39:F39"/>
    <mergeCell ref="C40:F40"/>
    <mergeCell ref="C41:F41"/>
    <mergeCell ref="C42:F42"/>
    <mergeCell ref="C49:F49"/>
    <mergeCell ref="C50:F50"/>
    <mergeCell ref="A61:G61"/>
    <mergeCell ref="H61:I61"/>
    <mergeCell ref="C55:F55"/>
    <mergeCell ref="C56:F56"/>
    <mergeCell ref="C53:F53"/>
    <mergeCell ref="C54:F54"/>
    <mergeCell ref="A60:G60"/>
    <mergeCell ref="H60:I60"/>
    <mergeCell ref="C57:F57"/>
    <mergeCell ref="C58:F58"/>
  </mergeCells>
  <printOptions horizontalCentered="1"/>
  <pageMargins left="0.71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1"/>
  <sheetViews>
    <sheetView zoomScalePageLayoutView="0" workbookViewId="0" topLeftCell="A70">
      <selection activeCell="L86" sqref="L86"/>
    </sheetView>
  </sheetViews>
  <sheetFormatPr defaultColWidth="9.140625" defaultRowHeight="12.75"/>
  <cols>
    <col min="1" max="1" width="7.140625" style="45" customWidth="1"/>
    <col min="2" max="2" width="3.140625" style="106" customWidth="1"/>
    <col min="3" max="3" width="2.7109375" style="106" customWidth="1"/>
    <col min="4" max="4" width="44.57421875" style="106" customWidth="1"/>
    <col min="5" max="5" width="9.00390625" style="142" customWidth="1"/>
    <col min="6" max="6" width="13.28125" style="266" customWidth="1"/>
    <col min="7" max="7" width="12.8515625" style="45" customWidth="1"/>
    <col min="8" max="16384" width="9.140625" style="45" customWidth="1"/>
  </cols>
  <sheetData>
    <row r="1" spans="1:7" ht="12.75">
      <c r="A1" s="141"/>
      <c r="B1" s="142"/>
      <c r="C1" s="142"/>
      <c r="D1" s="142"/>
      <c r="E1" s="143"/>
      <c r="F1" s="401"/>
      <c r="G1" s="141"/>
    </row>
    <row r="2" spans="5:7" ht="12.75">
      <c r="E2" s="671" t="s">
        <v>27</v>
      </c>
      <c r="F2" s="672"/>
      <c r="G2" s="672"/>
    </row>
    <row r="3" spans="5:7" ht="12.75">
      <c r="E3" s="673" t="s">
        <v>478</v>
      </c>
      <c r="F3" s="674"/>
      <c r="G3" s="674"/>
    </row>
    <row r="5" spans="1:7" ht="12.75">
      <c r="A5" s="665" t="s">
        <v>28</v>
      </c>
      <c r="B5" s="666"/>
      <c r="C5" s="666"/>
      <c r="D5" s="666"/>
      <c r="E5" s="666"/>
      <c r="F5" s="675"/>
      <c r="G5" s="675"/>
    </row>
    <row r="6" spans="1:7" ht="12.75">
      <c r="A6" s="640"/>
      <c r="B6" s="640"/>
      <c r="C6" s="640"/>
      <c r="D6" s="640"/>
      <c r="E6" s="640"/>
      <c r="F6" s="640"/>
      <c r="G6" s="640"/>
    </row>
    <row r="7" spans="1:8" ht="12.75" customHeight="1">
      <c r="A7" s="651" t="s">
        <v>17</v>
      </c>
      <c r="B7" s="676"/>
      <c r="C7" s="676"/>
      <c r="D7" s="676"/>
      <c r="E7" s="676"/>
      <c r="F7" s="676"/>
      <c r="G7" s="676"/>
      <c r="H7" s="676"/>
    </row>
    <row r="8" spans="1:7" ht="12.75">
      <c r="A8" s="664" t="s">
        <v>29</v>
      </c>
      <c r="B8" s="659"/>
      <c r="C8" s="659"/>
      <c r="D8" s="659"/>
      <c r="E8" s="659"/>
      <c r="F8" s="675"/>
      <c r="G8" s="675"/>
    </row>
    <row r="9" spans="1:7" ht="12.75" customHeight="1">
      <c r="A9" s="678" t="s">
        <v>565</v>
      </c>
      <c r="B9" s="679"/>
      <c r="C9" s="679"/>
      <c r="D9" s="679"/>
      <c r="E9" s="679"/>
      <c r="F9" s="680"/>
      <c r="G9" s="680"/>
    </row>
    <row r="10" spans="1:7" ht="12.75">
      <c r="A10" s="578" t="s">
        <v>30</v>
      </c>
      <c r="B10" s="653"/>
      <c r="C10" s="653"/>
      <c r="D10" s="653"/>
      <c r="E10" s="653"/>
      <c r="F10" s="582"/>
      <c r="G10" s="582"/>
    </row>
    <row r="11" spans="1:7" ht="12.75">
      <c r="A11" s="582"/>
      <c r="B11" s="582"/>
      <c r="C11" s="582"/>
      <c r="D11" s="582"/>
      <c r="E11" s="582"/>
      <c r="F11" s="582"/>
      <c r="G11" s="582"/>
    </row>
    <row r="12" spans="1:5" ht="12.75">
      <c r="A12" s="681"/>
      <c r="B12" s="675"/>
      <c r="C12" s="675"/>
      <c r="D12" s="675"/>
      <c r="E12" s="675"/>
    </row>
    <row r="13" spans="1:7" ht="12.75">
      <c r="A13" s="665" t="s">
        <v>31</v>
      </c>
      <c r="B13" s="666"/>
      <c r="C13" s="666"/>
      <c r="D13" s="666"/>
      <c r="E13" s="666"/>
      <c r="F13" s="667"/>
      <c r="G13" s="667"/>
    </row>
    <row r="14" spans="1:9" ht="12.75" customHeight="1">
      <c r="A14" s="643" t="s">
        <v>776</v>
      </c>
      <c r="B14" s="644"/>
      <c r="C14" s="644"/>
      <c r="D14" s="644"/>
      <c r="E14" s="644"/>
      <c r="F14" s="644"/>
      <c r="G14" s="644"/>
      <c r="H14" s="644"/>
      <c r="I14" s="644"/>
    </row>
    <row r="15" spans="1:7" ht="12.75">
      <c r="A15" s="108"/>
      <c r="B15" s="109"/>
      <c r="C15" s="109"/>
      <c r="D15" s="109"/>
      <c r="E15" s="109"/>
      <c r="F15" s="402"/>
      <c r="G15" s="107"/>
    </row>
    <row r="16" spans="1:9" ht="15">
      <c r="A16" s="645">
        <v>42794</v>
      </c>
      <c r="B16" s="642"/>
      <c r="C16" s="642"/>
      <c r="D16" s="642"/>
      <c r="E16" s="642"/>
      <c r="F16" s="642"/>
      <c r="G16" s="642"/>
      <c r="H16" s="642"/>
      <c r="I16" s="642"/>
    </row>
    <row r="17" spans="1:7" ht="12.75">
      <c r="A17" s="664" t="s">
        <v>382</v>
      </c>
      <c r="B17" s="664"/>
      <c r="C17" s="664"/>
      <c r="D17" s="664"/>
      <c r="E17" s="664"/>
      <c r="F17" s="677"/>
      <c r="G17" s="677"/>
    </row>
    <row r="18" spans="1:7" ht="12.75" customHeight="1">
      <c r="A18" s="108"/>
      <c r="B18" s="144"/>
      <c r="C18" s="144"/>
      <c r="D18" s="588" t="s">
        <v>32</v>
      </c>
      <c r="E18" s="588"/>
      <c r="F18" s="588"/>
      <c r="G18" s="588"/>
    </row>
    <row r="19" spans="1:7" ht="67.5" customHeight="1">
      <c r="A19" s="145" t="s">
        <v>383</v>
      </c>
      <c r="B19" s="668" t="s">
        <v>384</v>
      </c>
      <c r="C19" s="669"/>
      <c r="D19" s="670"/>
      <c r="E19" s="146" t="s">
        <v>33</v>
      </c>
      <c r="F19" s="145" t="s">
        <v>697</v>
      </c>
      <c r="G19" s="47" t="s">
        <v>698</v>
      </c>
    </row>
    <row r="20" spans="1:7" s="106" customFormat="1" ht="12.75" customHeight="1">
      <c r="A20" s="47" t="s">
        <v>387</v>
      </c>
      <c r="B20" s="147" t="s">
        <v>34</v>
      </c>
      <c r="C20" s="148"/>
      <c r="D20" s="149"/>
      <c r="E20" s="28"/>
      <c r="F20" s="490">
        <v>109105.5</v>
      </c>
      <c r="G20" s="490">
        <v>109105.5</v>
      </c>
    </row>
    <row r="21" spans="1:7" s="106" customFormat="1" ht="12.75" customHeight="1">
      <c r="A21" s="53" t="s">
        <v>389</v>
      </c>
      <c r="B21" s="150" t="s">
        <v>35</v>
      </c>
      <c r="C21" s="151"/>
      <c r="D21" s="152"/>
      <c r="E21" s="80">
        <v>1</v>
      </c>
      <c r="F21" s="488">
        <v>0</v>
      </c>
      <c r="G21" s="488">
        <v>0</v>
      </c>
    </row>
    <row r="22" spans="1:7" s="106" customFormat="1" ht="12.75" customHeight="1">
      <c r="A22" s="80" t="s">
        <v>36</v>
      </c>
      <c r="B22" s="153"/>
      <c r="C22" s="154" t="s">
        <v>513</v>
      </c>
      <c r="D22" s="155"/>
      <c r="E22" s="523"/>
      <c r="F22" s="488"/>
      <c r="G22" s="489"/>
    </row>
    <row r="23" spans="1:7" s="106" customFormat="1" ht="12.75" customHeight="1">
      <c r="A23" s="80" t="s">
        <v>37</v>
      </c>
      <c r="B23" s="153"/>
      <c r="C23" s="154" t="s">
        <v>514</v>
      </c>
      <c r="D23" s="156"/>
      <c r="E23" s="524"/>
      <c r="F23" s="488"/>
      <c r="G23" s="489"/>
    </row>
    <row r="24" spans="1:10" s="106" customFormat="1" ht="12.75" customHeight="1">
      <c r="A24" s="80" t="s">
        <v>38</v>
      </c>
      <c r="B24" s="153"/>
      <c r="C24" s="154" t="s">
        <v>515</v>
      </c>
      <c r="D24" s="156"/>
      <c r="E24" s="524"/>
      <c r="F24" s="489"/>
      <c r="G24" s="489"/>
      <c r="J24" s="461"/>
    </row>
    <row r="25" spans="1:7" s="106" customFormat="1" ht="12.75" customHeight="1">
      <c r="A25" s="80" t="s">
        <v>39</v>
      </c>
      <c r="B25" s="153"/>
      <c r="C25" s="154" t="s">
        <v>40</v>
      </c>
      <c r="D25" s="156"/>
      <c r="E25" s="53"/>
      <c r="F25" s="488"/>
      <c r="G25" s="488"/>
    </row>
    <row r="26" spans="1:7" s="106" customFormat="1" ht="12.75" customHeight="1">
      <c r="A26" s="159" t="s">
        <v>41</v>
      </c>
      <c r="B26" s="153"/>
      <c r="C26" s="160" t="s">
        <v>517</v>
      </c>
      <c r="D26" s="155"/>
      <c r="E26" s="53"/>
      <c r="F26" s="489"/>
      <c r="G26" s="489"/>
    </row>
    <row r="27" spans="1:7" s="106" customFormat="1" ht="12.75" customHeight="1">
      <c r="A27" s="161" t="s">
        <v>391</v>
      </c>
      <c r="B27" s="162" t="s">
        <v>42</v>
      </c>
      <c r="C27" s="163"/>
      <c r="D27" s="164"/>
      <c r="E27" s="53">
        <v>2</v>
      </c>
      <c r="F27" s="488">
        <v>119668.47</v>
      </c>
      <c r="G27" s="488">
        <v>109105.5</v>
      </c>
    </row>
    <row r="28" spans="1:7" s="106" customFormat="1" ht="12.75" customHeight="1">
      <c r="A28" s="80" t="s">
        <v>43</v>
      </c>
      <c r="B28" s="153"/>
      <c r="C28" s="154" t="s">
        <v>44</v>
      </c>
      <c r="D28" s="156"/>
      <c r="E28" s="524"/>
      <c r="F28" s="489"/>
      <c r="G28" s="489"/>
    </row>
    <row r="29" spans="1:7" s="106" customFormat="1" ht="12.75" customHeight="1">
      <c r="A29" s="80" t="s">
        <v>45</v>
      </c>
      <c r="B29" s="153"/>
      <c r="C29" s="154" t="s">
        <v>46</v>
      </c>
      <c r="D29" s="156"/>
      <c r="E29" s="524"/>
      <c r="F29" s="488">
        <v>48882.26</v>
      </c>
      <c r="G29" s="488">
        <v>39062.85</v>
      </c>
    </row>
    <row r="30" spans="1:11" s="106" customFormat="1" ht="12.75" customHeight="1">
      <c r="A30" s="80" t="s">
        <v>47</v>
      </c>
      <c r="B30" s="153"/>
      <c r="C30" s="154" t="s">
        <v>48</v>
      </c>
      <c r="D30" s="156"/>
      <c r="E30" s="524"/>
      <c r="F30" s="489">
        <v>6406.78</v>
      </c>
      <c r="G30" s="489">
        <v>5021.41</v>
      </c>
      <c r="K30" s="461"/>
    </row>
    <row r="31" spans="1:7" s="106" customFormat="1" ht="12.75" customHeight="1">
      <c r="A31" s="80" t="s">
        <v>49</v>
      </c>
      <c r="B31" s="153"/>
      <c r="C31" s="154" t="s">
        <v>50</v>
      </c>
      <c r="D31" s="156"/>
      <c r="E31" s="524"/>
      <c r="F31" s="489"/>
      <c r="G31" s="489"/>
    </row>
    <row r="32" spans="1:7" s="106" customFormat="1" ht="12.75" customHeight="1">
      <c r="A32" s="80" t="s">
        <v>51</v>
      </c>
      <c r="B32" s="153"/>
      <c r="C32" s="154" t="s">
        <v>52</v>
      </c>
      <c r="D32" s="156"/>
      <c r="E32" s="524"/>
      <c r="F32" s="488">
        <v>456.5</v>
      </c>
      <c r="G32" s="488">
        <v>1098.31</v>
      </c>
    </row>
    <row r="33" spans="1:7" s="106" customFormat="1" ht="12.75" customHeight="1">
      <c r="A33" s="80" t="s">
        <v>53</v>
      </c>
      <c r="B33" s="153"/>
      <c r="C33" s="154" t="s">
        <v>54</v>
      </c>
      <c r="D33" s="156"/>
      <c r="E33" s="524"/>
      <c r="F33" s="489"/>
      <c r="G33" s="489"/>
    </row>
    <row r="34" spans="1:7" s="106" customFormat="1" ht="12.75" customHeight="1">
      <c r="A34" s="80" t="s">
        <v>55</v>
      </c>
      <c r="B34" s="153"/>
      <c r="C34" s="154" t="s">
        <v>56</v>
      </c>
      <c r="D34" s="156"/>
      <c r="E34" s="524"/>
      <c r="F34" s="489"/>
      <c r="G34" s="489"/>
    </row>
    <row r="35" spans="1:7" s="106" customFormat="1" ht="12.75" customHeight="1">
      <c r="A35" s="80" t="s">
        <v>57</v>
      </c>
      <c r="B35" s="153"/>
      <c r="C35" s="154" t="s">
        <v>58</v>
      </c>
      <c r="D35" s="156"/>
      <c r="E35" s="524"/>
      <c r="F35" s="488"/>
      <c r="G35" s="488"/>
    </row>
    <row r="36" spans="1:7" s="106" customFormat="1" ht="12.75" customHeight="1">
      <c r="A36" s="80" t="s">
        <v>59</v>
      </c>
      <c r="B36" s="165"/>
      <c r="C36" s="166" t="s">
        <v>60</v>
      </c>
      <c r="D36" s="110"/>
      <c r="E36" s="524"/>
      <c r="F36" s="489"/>
      <c r="G36" s="489"/>
    </row>
    <row r="37" spans="1:7" s="106" customFormat="1" ht="12.75" customHeight="1">
      <c r="A37" s="80" t="s">
        <v>61</v>
      </c>
      <c r="B37" s="153"/>
      <c r="C37" s="154" t="s">
        <v>62</v>
      </c>
      <c r="D37" s="156"/>
      <c r="E37" s="53"/>
      <c r="F37" s="488">
        <v>63922.93</v>
      </c>
      <c r="G37" s="488">
        <v>63922.93</v>
      </c>
    </row>
    <row r="38" spans="1:7" s="106" customFormat="1" ht="12.75" customHeight="1">
      <c r="A38" s="53" t="s">
        <v>393</v>
      </c>
      <c r="B38" s="167" t="s">
        <v>63</v>
      </c>
      <c r="C38" s="167"/>
      <c r="D38" s="158"/>
      <c r="E38" s="53"/>
      <c r="F38" s="489"/>
      <c r="G38" s="489"/>
    </row>
    <row r="39" spans="1:7" s="106" customFormat="1" ht="12.75" customHeight="1">
      <c r="A39" s="53" t="s">
        <v>401</v>
      </c>
      <c r="B39" s="167" t="s">
        <v>64</v>
      </c>
      <c r="C39" s="167"/>
      <c r="D39" s="158"/>
      <c r="E39" s="525"/>
      <c r="F39" s="489"/>
      <c r="G39" s="489"/>
    </row>
    <row r="40" spans="1:7" s="106" customFormat="1" ht="12.75" customHeight="1">
      <c r="A40" s="47" t="s">
        <v>397</v>
      </c>
      <c r="B40" s="147" t="s">
        <v>65</v>
      </c>
      <c r="C40" s="148"/>
      <c r="D40" s="149"/>
      <c r="E40" s="524"/>
      <c r="F40" s="489"/>
      <c r="G40" s="489"/>
    </row>
    <row r="41" spans="1:7" s="106" customFormat="1" ht="12.75" customHeight="1">
      <c r="A41" s="145" t="s">
        <v>403</v>
      </c>
      <c r="B41" s="168" t="s">
        <v>66</v>
      </c>
      <c r="C41" s="169"/>
      <c r="D41" s="170"/>
      <c r="E41" s="53"/>
      <c r="F41" s="490">
        <v>27811.96</v>
      </c>
      <c r="G41" s="490">
        <v>26820.27</v>
      </c>
    </row>
    <row r="42" spans="1:7" s="106" customFormat="1" ht="12.75" customHeight="1">
      <c r="A42" s="72" t="s">
        <v>389</v>
      </c>
      <c r="B42" s="171" t="s">
        <v>67</v>
      </c>
      <c r="C42" s="172"/>
      <c r="D42" s="173"/>
      <c r="E42" s="53">
        <v>3</v>
      </c>
      <c r="F42" s="488"/>
      <c r="G42" s="488"/>
    </row>
    <row r="43" spans="1:7" s="106" customFormat="1" ht="12.75" customHeight="1">
      <c r="A43" s="174" t="s">
        <v>36</v>
      </c>
      <c r="B43" s="165"/>
      <c r="C43" s="166" t="s">
        <v>639</v>
      </c>
      <c r="D43" s="110"/>
      <c r="E43" s="524"/>
      <c r="F43" s="488"/>
      <c r="G43" s="489"/>
    </row>
    <row r="44" spans="1:7" s="106" customFormat="1" ht="12.75" customHeight="1">
      <c r="A44" s="174" t="s">
        <v>37</v>
      </c>
      <c r="B44" s="165"/>
      <c r="C44" s="166" t="s">
        <v>640</v>
      </c>
      <c r="D44" s="110"/>
      <c r="E44" s="157"/>
      <c r="F44" s="488"/>
      <c r="G44" s="488"/>
    </row>
    <row r="45" spans="1:7" s="106" customFormat="1" ht="15.75">
      <c r="A45" s="174" t="s">
        <v>38</v>
      </c>
      <c r="B45" s="165"/>
      <c r="C45" s="166" t="s">
        <v>641</v>
      </c>
      <c r="D45" s="110"/>
      <c r="E45" s="157"/>
      <c r="F45" s="488"/>
      <c r="G45" s="489"/>
    </row>
    <row r="46" spans="1:7" s="106" customFormat="1" ht="15.75">
      <c r="A46" s="174" t="s">
        <v>39</v>
      </c>
      <c r="B46" s="165"/>
      <c r="C46" s="166" t="s">
        <v>68</v>
      </c>
      <c r="D46" s="110"/>
      <c r="E46" s="157"/>
      <c r="F46" s="488"/>
      <c r="G46" s="489"/>
    </row>
    <row r="47" spans="1:7" s="106" customFormat="1" ht="12.75" customHeight="1">
      <c r="A47" s="174" t="s">
        <v>41</v>
      </c>
      <c r="B47" s="169"/>
      <c r="C47" s="584" t="s">
        <v>643</v>
      </c>
      <c r="D47" s="605"/>
      <c r="E47" s="524"/>
      <c r="F47" s="488"/>
      <c r="G47" s="489"/>
    </row>
    <row r="48" spans="1:7" s="106" customFormat="1" ht="12.75" customHeight="1">
      <c r="A48" s="72" t="s">
        <v>391</v>
      </c>
      <c r="B48" s="175" t="s">
        <v>69</v>
      </c>
      <c r="C48" s="176"/>
      <c r="D48" s="177"/>
      <c r="E48" s="53">
        <v>4</v>
      </c>
      <c r="F48" s="488">
        <v>53.14</v>
      </c>
      <c r="G48" s="488">
        <v>71.91</v>
      </c>
    </row>
    <row r="49" spans="1:7" s="106" customFormat="1" ht="12.75" customHeight="1">
      <c r="A49" s="72" t="s">
        <v>393</v>
      </c>
      <c r="B49" s="171" t="s">
        <v>70</v>
      </c>
      <c r="C49" s="172"/>
      <c r="D49" s="173"/>
      <c r="E49" s="53">
        <v>5</v>
      </c>
      <c r="F49" s="488">
        <v>25412.71</v>
      </c>
      <c r="G49" s="488">
        <v>22197.9</v>
      </c>
    </row>
    <row r="50" spans="1:7" s="106" customFormat="1" ht="12.75" customHeight="1">
      <c r="A50" s="174" t="s">
        <v>71</v>
      </c>
      <c r="B50" s="172"/>
      <c r="C50" s="178" t="s">
        <v>72</v>
      </c>
      <c r="D50" s="179"/>
      <c r="E50" s="53"/>
      <c r="F50" s="488"/>
      <c r="G50" s="489"/>
    </row>
    <row r="51" spans="1:7" s="106" customFormat="1" ht="12.75" customHeight="1">
      <c r="A51" s="180" t="s">
        <v>73</v>
      </c>
      <c r="B51" s="165"/>
      <c r="C51" s="166" t="s">
        <v>74</v>
      </c>
      <c r="D51" s="181"/>
      <c r="E51" s="526"/>
      <c r="F51" s="487">
        <v>17.28</v>
      </c>
      <c r="G51" s="493"/>
    </row>
    <row r="52" spans="1:7" s="106" customFormat="1" ht="12.75" customHeight="1">
      <c r="A52" s="174" t="s">
        <v>75</v>
      </c>
      <c r="B52" s="165"/>
      <c r="C52" s="166" t="s">
        <v>76</v>
      </c>
      <c r="D52" s="110"/>
      <c r="E52" s="527"/>
      <c r="F52" s="483"/>
      <c r="G52" s="517"/>
    </row>
    <row r="53" spans="1:7" s="106" customFormat="1" ht="12.75" customHeight="1">
      <c r="A53" s="174" t="s">
        <v>77</v>
      </c>
      <c r="B53" s="165"/>
      <c r="C53" s="584" t="s">
        <v>78</v>
      </c>
      <c r="D53" s="605"/>
      <c r="E53" s="527"/>
      <c r="F53" s="483"/>
      <c r="G53" s="483"/>
    </row>
    <row r="54" spans="1:7" s="106" customFormat="1" ht="12.75" customHeight="1">
      <c r="A54" s="174" t="s">
        <v>79</v>
      </c>
      <c r="B54" s="165"/>
      <c r="C54" s="166" t="s">
        <v>80</v>
      </c>
      <c r="D54" s="110"/>
      <c r="E54" s="527"/>
      <c r="F54" s="488">
        <v>24995.93</v>
      </c>
      <c r="G54" s="483">
        <v>21792.25</v>
      </c>
    </row>
    <row r="55" spans="1:7" s="106" customFormat="1" ht="12.75" customHeight="1">
      <c r="A55" s="174" t="s">
        <v>81</v>
      </c>
      <c r="B55" s="165"/>
      <c r="C55" s="166" t="s">
        <v>82</v>
      </c>
      <c r="D55" s="110"/>
      <c r="E55" s="53"/>
      <c r="F55" s="483">
        <v>399.5</v>
      </c>
      <c r="G55" s="517">
        <v>405.65</v>
      </c>
    </row>
    <row r="56" spans="1:7" s="106" customFormat="1" ht="12.75" customHeight="1">
      <c r="A56" s="72" t="s">
        <v>401</v>
      </c>
      <c r="B56" s="182" t="s">
        <v>83</v>
      </c>
      <c r="C56" s="182"/>
      <c r="D56" s="183"/>
      <c r="E56" s="527"/>
      <c r="F56" s="489"/>
      <c r="G56" s="489"/>
    </row>
    <row r="57" spans="1:7" s="106" customFormat="1" ht="12.75" customHeight="1">
      <c r="A57" s="72" t="s">
        <v>440</v>
      </c>
      <c r="B57" s="182" t="s">
        <v>84</v>
      </c>
      <c r="C57" s="182"/>
      <c r="D57" s="183"/>
      <c r="E57" s="53">
        <v>6</v>
      </c>
      <c r="F57" s="488">
        <v>2346.11</v>
      </c>
      <c r="G57" s="488">
        <v>4550.46</v>
      </c>
    </row>
    <row r="58" spans="1:7" s="106" customFormat="1" ht="12.75" customHeight="1">
      <c r="A58" s="53"/>
      <c r="B58" s="162" t="s">
        <v>85</v>
      </c>
      <c r="C58" s="163"/>
      <c r="D58" s="164"/>
      <c r="E58" s="158"/>
      <c r="F58" s="490">
        <v>147480.43</v>
      </c>
      <c r="G58" s="490">
        <v>135925.77</v>
      </c>
    </row>
    <row r="59" spans="1:7" s="106" customFormat="1" ht="12.75" customHeight="1">
      <c r="A59" s="47" t="s">
        <v>405</v>
      </c>
      <c r="B59" s="147" t="s">
        <v>86</v>
      </c>
      <c r="C59" s="147"/>
      <c r="D59" s="184"/>
      <c r="E59" s="53">
        <v>7</v>
      </c>
      <c r="F59" s="491">
        <v>119748.54</v>
      </c>
      <c r="G59" s="490">
        <v>113368.06</v>
      </c>
    </row>
    <row r="60" spans="1:7" s="106" customFormat="1" ht="12.75" customHeight="1">
      <c r="A60" s="53" t="s">
        <v>389</v>
      </c>
      <c r="B60" s="167" t="s">
        <v>427</v>
      </c>
      <c r="C60" s="167"/>
      <c r="D60" s="158"/>
      <c r="E60" s="53"/>
      <c r="F60" s="489">
        <v>357.52</v>
      </c>
      <c r="G60" s="489">
        <v>426.36</v>
      </c>
    </row>
    <row r="61" spans="1:7" s="106" customFormat="1" ht="12.75" customHeight="1">
      <c r="A61" s="161" t="s">
        <v>391</v>
      </c>
      <c r="B61" s="162" t="s">
        <v>87</v>
      </c>
      <c r="C61" s="163"/>
      <c r="D61" s="164"/>
      <c r="E61" s="161"/>
      <c r="F61" s="372">
        <v>108294.75</v>
      </c>
      <c r="G61" s="494">
        <v>100210.7</v>
      </c>
    </row>
    <row r="62" spans="1:7" s="106" customFormat="1" ht="12.75" customHeight="1">
      <c r="A62" s="53" t="s">
        <v>393</v>
      </c>
      <c r="B62" s="660" t="s">
        <v>88</v>
      </c>
      <c r="C62" s="661"/>
      <c r="D62" s="662"/>
      <c r="E62" s="53"/>
      <c r="F62" s="489"/>
      <c r="G62" s="489"/>
    </row>
    <row r="63" spans="1:7" s="106" customFormat="1" ht="12.75" customHeight="1">
      <c r="A63" s="53" t="s">
        <v>89</v>
      </c>
      <c r="B63" s="167" t="s">
        <v>736</v>
      </c>
      <c r="C63" s="153"/>
      <c r="D63" s="28"/>
      <c r="E63" s="53"/>
      <c r="F63" s="489">
        <v>11096.27</v>
      </c>
      <c r="G63" s="488">
        <v>12731</v>
      </c>
    </row>
    <row r="64" spans="1:7" s="106" customFormat="1" ht="16.5" customHeight="1">
      <c r="A64" s="47" t="s">
        <v>407</v>
      </c>
      <c r="B64" s="147" t="s">
        <v>90</v>
      </c>
      <c r="C64" s="148"/>
      <c r="D64" s="149"/>
      <c r="E64" s="53"/>
      <c r="F64" s="491">
        <v>21904.15</v>
      </c>
      <c r="G64" s="490">
        <v>18720.3</v>
      </c>
    </row>
    <row r="65" spans="1:7" s="106" customFormat="1" ht="12.75" customHeight="1">
      <c r="A65" s="53" t="s">
        <v>389</v>
      </c>
      <c r="B65" s="150" t="s">
        <v>91</v>
      </c>
      <c r="C65" s="185"/>
      <c r="D65" s="186"/>
      <c r="E65" s="53"/>
      <c r="F65" s="489">
        <f>SUM(F66:F68)</f>
        <v>0</v>
      </c>
      <c r="G65" s="489">
        <f>SUM(G66:G68)</f>
        <v>0</v>
      </c>
    </row>
    <row r="66" spans="1:7" s="106" customFormat="1" ht="15.75">
      <c r="A66" s="80" t="s">
        <v>36</v>
      </c>
      <c r="B66" s="187"/>
      <c r="C66" s="154" t="s">
        <v>92</v>
      </c>
      <c r="D66" s="188"/>
      <c r="E66" s="527"/>
      <c r="F66" s="489"/>
      <c r="G66" s="489"/>
    </row>
    <row r="67" spans="1:7" s="106" customFormat="1" ht="12.75" customHeight="1">
      <c r="A67" s="80" t="s">
        <v>37</v>
      </c>
      <c r="B67" s="153"/>
      <c r="C67" s="154" t="s">
        <v>93</v>
      </c>
      <c r="D67" s="156"/>
      <c r="E67" s="53"/>
      <c r="F67" s="489"/>
      <c r="G67" s="489"/>
    </row>
    <row r="68" spans="1:7" s="106" customFormat="1" ht="12.75" customHeight="1">
      <c r="A68" s="80" t="s">
        <v>94</v>
      </c>
      <c r="B68" s="153"/>
      <c r="C68" s="154" t="s">
        <v>95</v>
      </c>
      <c r="D68" s="156"/>
      <c r="E68" s="525"/>
      <c r="F68" s="489"/>
      <c r="G68" s="489"/>
    </row>
    <row r="69" spans="1:7" s="192" customFormat="1" ht="15.75" customHeight="1">
      <c r="A69" s="72" t="s">
        <v>391</v>
      </c>
      <c r="B69" s="189" t="s">
        <v>96</v>
      </c>
      <c r="C69" s="190"/>
      <c r="D69" s="191"/>
      <c r="E69" s="72"/>
      <c r="F69" s="483">
        <v>21904.15</v>
      </c>
      <c r="G69" s="483">
        <v>18720.3</v>
      </c>
    </row>
    <row r="70" spans="1:7" s="106" customFormat="1" ht="12.75" customHeight="1">
      <c r="A70" s="80" t="s">
        <v>43</v>
      </c>
      <c r="B70" s="153"/>
      <c r="C70" s="154" t="s">
        <v>97</v>
      </c>
      <c r="D70" s="155"/>
      <c r="E70" s="53"/>
      <c r="F70" s="489"/>
      <c r="G70" s="489"/>
    </row>
    <row r="71" spans="1:7" s="106" customFormat="1" ht="12.75" customHeight="1">
      <c r="A71" s="80" t="s">
        <v>45</v>
      </c>
      <c r="B71" s="187"/>
      <c r="C71" s="154" t="s">
        <v>98</v>
      </c>
      <c r="D71" s="188"/>
      <c r="E71" s="527"/>
      <c r="F71" s="489"/>
      <c r="G71" s="489"/>
    </row>
    <row r="72" spans="1:7" s="106" customFormat="1" ht="15.75">
      <c r="A72" s="80" t="s">
        <v>47</v>
      </c>
      <c r="B72" s="187"/>
      <c r="C72" s="154" t="s">
        <v>99</v>
      </c>
      <c r="D72" s="188"/>
      <c r="E72" s="527"/>
      <c r="F72" s="489"/>
      <c r="G72" s="489"/>
    </row>
    <row r="73" spans="1:7" s="106" customFormat="1" ht="15.75">
      <c r="A73" s="193" t="s">
        <v>49</v>
      </c>
      <c r="B73" s="172"/>
      <c r="C73" s="194" t="s">
        <v>100</v>
      </c>
      <c r="D73" s="179"/>
      <c r="E73" s="527"/>
      <c r="F73" s="489"/>
      <c r="G73" s="489"/>
    </row>
    <row r="74" spans="1:7" s="106" customFormat="1" ht="15.75">
      <c r="A74" s="53" t="s">
        <v>51</v>
      </c>
      <c r="B74" s="160"/>
      <c r="C74" s="160" t="s">
        <v>101</v>
      </c>
      <c r="D74" s="155"/>
      <c r="E74" s="528"/>
      <c r="F74" s="489"/>
      <c r="G74" s="489"/>
    </row>
    <row r="75" spans="1:7" s="106" customFormat="1" ht="18.75" customHeight="1">
      <c r="A75" s="195" t="s">
        <v>53</v>
      </c>
      <c r="B75" s="190"/>
      <c r="C75" s="196" t="s">
        <v>102</v>
      </c>
      <c r="D75" s="197"/>
      <c r="E75" s="53"/>
      <c r="F75" s="489"/>
      <c r="G75" s="488"/>
    </row>
    <row r="76" spans="1:7" s="106" customFormat="1" ht="12.75" customHeight="1">
      <c r="A76" s="174" t="s">
        <v>103</v>
      </c>
      <c r="B76" s="165"/>
      <c r="C76" s="181"/>
      <c r="D76" s="110" t="s">
        <v>104</v>
      </c>
      <c r="E76" s="527"/>
      <c r="F76" s="489"/>
      <c r="G76" s="489"/>
    </row>
    <row r="77" spans="1:7" s="106" customFormat="1" ht="12.75" customHeight="1">
      <c r="A77" s="174" t="s">
        <v>105</v>
      </c>
      <c r="B77" s="165"/>
      <c r="C77" s="181"/>
      <c r="D77" s="110" t="s">
        <v>106</v>
      </c>
      <c r="E77" s="524"/>
      <c r="F77" s="489"/>
      <c r="G77" s="488"/>
    </row>
    <row r="78" spans="1:7" s="106" customFormat="1" ht="12.75" customHeight="1">
      <c r="A78" s="174" t="s">
        <v>55</v>
      </c>
      <c r="B78" s="176"/>
      <c r="C78" s="198" t="s">
        <v>107</v>
      </c>
      <c r="D78" s="199"/>
      <c r="E78" s="524"/>
      <c r="F78" s="489"/>
      <c r="G78" s="489"/>
    </row>
    <row r="79" spans="1:7" s="106" customFormat="1" ht="12.75" customHeight="1">
      <c r="A79" s="174" t="s">
        <v>57</v>
      </c>
      <c r="B79" s="200"/>
      <c r="C79" s="166" t="s">
        <v>108</v>
      </c>
      <c r="D79" s="201"/>
      <c r="E79" s="527"/>
      <c r="F79" s="489"/>
      <c r="G79" s="489"/>
    </row>
    <row r="80" spans="1:7" s="106" customFormat="1" ht="12.75" customHeight="1">
      <c r="A80" s="174" t="s">
        <v>59</v>
      </c>
      <c r="B80" s="153"/>
      <c r="C80" s="154" t="s">
        <v>109</v>
      </c>
      <c r="D80" s="156"/>
      <c r="E80" s="527">
        <v>8</v>
      </c>
      <c r="F80" s="489">
        <v>1171.97</v>
      </c>
      <c r="G80" s="488">
        <v>1142.93</v>
      </c>
    </row>
    <row r="81" spans="1:7" s="106" customFormat="1" ht="12.75" customHeight="1">
      <c r="A81" s="174" t="s">
        <v>61</v>
      </c>
      <c r="B81" s="153"/>
      <c r="C81" s="154" t="s">
        <v>110</v>
      </c>
      <c r="D81" s="156"/>
      <c r="E81" s="527">
        <v>9</v>
      </c>
      <c r="F81" s="488">
        <v>0.06</v>
      </c>
      <c r="G81" s="488">
        <v>48</v>
      </c>
    </row>
    <row r="82" spans="1:7" s="106" customFormat="1" ht="12.75" customHeight="1">
      <c r="A82" s="80" t="s">
        <v>111</v>
      </c>
      <c r="B82" s="165"/>
      <c r="C82" s="166" t="s">
        <v>112</v>
      </c>
      <c r="D82" s="110"/>
      <c r="E82" s="527">
        <v>10</v>
      </c>
      <c r="F82" s="517">
        <v>20732.12</v>
      </c>
      <c r="G82" s="483">
        <v>17529.37</v>
      </c>
    </row>
    <row r="83" spans="1:7" s="106" customFormat="1" ht="12.75" customHeight="1">
      <c r="A83" s="80" t="s">
        <v>113</v>
      </c>
      <c r="B83" s="153"/>
      <c r="C83" s="154" t="s">
        <v>114</v>
      </c>
      <c r="D83" s="156"/>
      <c r="E83" s="525"/>
      <c r="F83" s="483"/>
      <c r="G83" s="483"/>
    </row>
    <row r="84" spans="1:7" s="106" customFormat="1" ht="12.75" customHeight="1">
      <c r="A84" s="47" t="s">
        <v>409</v>
      </c>
      <c r="B84" s="202" t="s">
        <v>115</v>
      </c>
      <c r="C84" s="203"/>
      <c r="D84" s="204"/>
      <c r="E84" s="525"/>
      <c r="F84" s="491">
        <v>5827.74</v>
      </c>
      <c r="G84" s="491">
        <v>3837.41</v>
      </c>
    </row>
    <row r="85" spans="1:7" s="106" customFormat="1" ht="12.75" customHeight="1">
      <c r="A85" s="53" t="s">
        <v>389</v>
      </c>
      <c r="B85" s="167" t="s">
        <v>744</v>
      </c>
      <c r="C85" s="153"/>
      <c r="D85" s="28"/>
      <c r="E85" s="525"/>
      <c r="F85" s="489"/>
      <c r="G85" s="489"/>
    </row>
    <row r="86" spans="1:7" s="106" customFormat="1" ht="12.75" customHeight="1">
      <c r="A86" s="53" t="s">
        <v>391</v>
      </c>
      <c r="B86" s="150" t="s">
        <v>116</v>
      </c>
      <c r="C86" s="185"/>
      <c r="D86" s="186"/>
      <c r="E86" s="53"/>
      <c r="F86" s="489">
        <f>SUM(F87:F88)</f>
        <v>0</v>
      </c>
      <c r="G86" s="489">
        <f>SUM(G87:G88)</f>
        <v>0</v>
      </c>
    </row>
    <row r="87" spans="1:7" s="106" customFormat="1" ht="12.75" customHeight="1">
      <c r="A87" s="80" t="s">
        <v>43</v>
      </c>
      <c r="B87" s="153"/>
      <c r="C87" s="154" t="s">
        <v>745</v>
      </c>
      <c r="D87" s="156"/>
      <c r="E87" s="53"/>
      <c r="F87" s="489"/>
      <c r="G87" s="489"/>
    </row>
    <row r="88" spans="1:7" s="106" customFormat="1" ht="12.75" customHeight="1">
      <c r="A88" s="80" t="s">
        <v>45</v>
      </c>
      <c r="B88" s="153"/>
      <c r="C88" s="154" t="s">
        <v>117</v>
      </c>
      <c r="D88" s="156"/>
      <c r="E88" s="53"/>
      <c r="F88" s="489"/>
      <c r="G88" s="489"/>
    </row>
    <row r="89" spans="1:7" s="106" customFormat="1" ht="12.75" customHeight="1">
      <c r="A89" s="72" t="s">
        <v>393</v>
      </c>
      <c r="B89" s="181" t="s">
        <v>747</v>
      </c>
      <c r="C89" s="181"/>
      <c r="D89" s="205"/>
      <c r="E89" s="53"/>
      <c r="F89" s="489"/>
      <c r="G89" s="489"/>
    </row>
    <row r="90" spans="1:7" s="106" customFormat="1" ht="20.25" customHeight="1">
      <c r="A90" s="161" t="s">
        <v>401</v>
      </c>
      <c r="B90" s="162" t="s">
        <v>748</v>
      </c>
      <c r="C90" s="163"/>
      <c r="D90" s="164"/>
      <c r="E90" s="53"/>
      <c r="F90" s="489">
        <v>5827.74</v>
      </c>
      <c r="G90" s="489">
        <v>3837.41</v>
      </c>
    </row>
    <row r="91" spans="1:7" s="106" customFormat="1" ht="12.75" customHeight="1">
      <c r="A91" s="80" t="s">
        <v>118</v>
      </c>
      <c r="B91" s="148"/>
      <c r="C91" s="154" t="s">
        <v>119</v>
      </c>
      <c r="D91" s="76"/>
      <c r="E91" s="524"/>
      <c r="F91" s="489">
        <v>1990.33</v>
      </c>
      <c r="G91" s="489">
        <v>2205.66</v>
      </c>
    </row>
    <row r="92" spans="1:7" s="106" customFormat="1" ht="12.75" customHeight="1">
      <c r="A92" s="80" t="s">
        <v>120</v>
      </c>
      <c r="B92" s="148"/>
      <c r="C92" s="154" t="s">
        <v>121</v>
      </c>
      <c r="D92" s="76"/>
      <c r="E92" s="524"/>
      <c r="F92" s="489">
        <v>3837.41</v>
      </c>
      <c r="G92" s="489">
        <v>1631.75</v>
      </c>
    </row>
    <row r="93" spans="1:7" s="106" customFormat="1" ht="12.75" customHeight="1">
      <c r="A93" s="47" t="s">
        <v>410</v>
      </c>
      <c r="B93" s="202" t="s">
        <v>122</v>
      </c>
      <c r="C93" s="204"/>
      <c r="D93" s="204"/>
      <c r="E93" s="157"/>
      <c r="F93" s="489"/>
      <c r="G93" s="489"/>
    </row>
    <row r="94" spans="1:7" s="106" customFormat="1" ht="25.5" customHeight="1">
      <c r="A94" s="47"/>
      <c r="B94" s="583" t="s">
        <v>123</v>
      </c>
      <c r="C94" s="604"/>
      <c r="D94" s="605"/>
      <c r="E94" s="158"/>
      <c r="F94" s="490">
        <v>147480.43</v>
      </c>
      <c r="G94" s="490">
        <v>135925.77</v>
      </c>
    </row>
    <row r="95" spans="1:8" s="106" customFormat="1" ht="12.75">
      <c r="A95" s="206"/>
      <c r="B95" s="105"/>
      <c r="C95" s="105"/>
      <c r="D95" s="105"/>
      <c r="E95" s="105"/>
      <c r="F95" s="403"/>
      <c r="G95" s="142"/>
      <c r="H95" s="340"/>
    </row>
    <row r="96" spans="1:7" s="106" customFormat="1" ht="12.75" customHeight="1">
      <c r="A96" s="658" t="s">
        <v>221</v>
      </c>
      <c r="B96" s="658"/>
      <c r="C96" s="658"/>
      <c r="D96" s="658"/>
      <c r="E96" s="658"/>
      <c r="F96" s="659" t="s">
        <v>562</v>
      </c>
      <c r="G96" s="659"/>
    </row>
    <row r="97" spans="1:7" s="106" customFormat="1" ht="12.75" customHeight="1">
      <c r="A97" s="663"/>
      <c r="B97" s="663"/>
      <c r="C97" s="663"/>
      <c r="D97" s="663"/>
      <c r="E97" s="663"/>
      <c r="F97" s="664"/>
      <c r="G97" s="664"/>
    </row>
    <row r="98" spans="1:7" s="106" customFormat="1" ht="12.75" customHeight="1">
      <c r="A98" s="655"/>
      <c r="B98" s="656"/>
      <c r="C98" s="656"/>
      <c r="D98" s="656"/>
      <c r="E98" s="207"/>
      <c r="F98" s="144"/>
      <c r="G98" s="144"/>
    </row>
    <row r="99" spans="1:7" s="106" customFormat="1" ht="12.75" customHeight="1">
      <c r="A99" s="657" t="s">
        <v>7</v>
      </c>
      <c r="B99" s="657"/>
      <c r="C99" s="657"/>
      <c r="D99" s="657"/>
      <c r="E99" s="657"/>
      <c r="F99" s="653" t="s">
        <v>8</v>
      </c>
      <c r="G99" s="653"/>
    </row>
    <row r="100" spans="1:7" s="106" customFormat="1" ht="12.75" customHeight="1">
      <c r="A100" s="654"/>
      <c r="B100" s="654"/>
      <c r="C100" s="654"/>
      <c r="D100" s="654"/>
      <c r="E100" s="654"/>
      <c r="F100" s="578"/>
      <c r="G100" s="578"/>
    </row>
    <row r="101" spans="5:6" s="106" customFormat="1" ht="12.75">
      <c r="E101" s="142"/>
      <c r="F101" s="404"/>
    </row>
    <row r="102" spans="5:6" s="106" customFormat="1" ht="12.75">
      <c r="E102" s="142"/>
      <c r="F102" s="192"/>
    </row>
    <row r="103" spans="5:6" s="106" customFormat="1" ht="12.75">
      <c r="E103" s="142"/>
      <c r="F103" s="192"/>
    </row>
    <row r="104" spans="5:6" s="106" customFormat="1" ht="12.75">
      <c r="E104" s="142"/>
      <c r="F104" s="192"/>
    </row>
    <row r="105" spans="5:6" s="106" customFormat="1" ht="12.75">
      <c r="E105" s="142"/>
      <c r="F105" s="192"/>
    </row>
    <row r="106" spans="5:6" s="106" customFormat="1" ht="12.75">
      <c r="E106" s="142"/>
      <c r="F106" s="192"/>
    </row>
    <row r="107" spans="5:6" s="106" customFormat="1" ht="12.75">
      <c r="E107" s="142"/>
      <c r="F107" s="192"/>
    </row>
    <row r="108" spans="5:6" s="106" customFormat="1" ht="12.75">
      <c r="E108" s="142"/>
      <c r="F108" s="192"/>
    </row>
    <row r="109" spans="5:6" s="106" customFormat="1" ht="12.75">
      <c r="E109" s="142"/>
      <c r="F109" s="192"/>
    </row>
    <row r="110" spans="5:6" s="106" customFormat="1" ht="12.75">
      <c r="E110" s="142"/>
      <c r="F110" s="192"/>
    </row>
    <row r="111" spans="5:6" s="106" customFormat="1" ht="12.75">
      <c r="E111" s="142"/>
      <c r="F111" s="192"/>
    </row>
    <row r="112" spans="5:6" s="106" customFormat="1" ht="12.75">
      <c r="E112" s="142"/>
      <c r="F112" s="192"/>
    </row>
    <row r="113" spans="5:6" s="106" customFormat="1" ht="12.75">
      <c r="E113" s="142"/>
      <c r="F113" s="192"/>
    </row>
    <row r="114" spans="5:6" s="106" customFormat="1" ht="12.75">
      <c r="E114" s="142"/>
      <c r="F114" s="192"/>
    </row>
    <row r="115" spans="5:6" s="106" customFormat="1" ht="12.75">
      <c r="E115" s="142"/>
      <c r="F115" s="192"/>
    </row>
    <row r="116" spans="5:6" s="106" customFormat="1" ht="12.75">
      <c r="E116" s="142"/>
      <c r="F116" s="192"/>
    </row>
    <row r="117" spans="5:6" s="106" customFormat="1" ht="12.75">
      <c r="E117" s="142"/>
      <c r="F117" s="192"/>
    </row>
    <row r="118" spans="5:6" s="106" customFormat="1" ht="12.75">
      <c r="E118" s="142"/>
      <c r="F118" s="192"/>
    </row>
    <row r="119" spans="5:6" s="106" customFormat="1" ht="12.75">
      <c r="E119" s="142"/>
      <c r="F119" s="192"/>
    </row>
    <row r="120" spans="5:6" s="106" customFormat="1" ht="12.75">
      <c r="E120" s="142"/>
      <c r="F120" s="192"/>
    </row>
    <row r="121" spans="5:6" s="106" customFormat="1" ht="12.75">
      <c r="E121" s="142"/>
      <c r="F121" s="192"/>
    </row>
  </sheetData>
  <sheetProtection/>
  <mergeCells count="27">
    <mergeCell ref="E2:G2"/>
    <mergeCell ref="E3:G3"/>
    <mergeCell ref="A5:G6"/>
    <mergeCell ref="A7:H7"/>
    <mergeCell ref="A16:I16"/>
    <mergeCell ref="A17:G17"/>
    <mergeCell ref="A8:G8"/>
    <mergeCell ref="A9:G9"/>
    <mergeCell ref="A10:G11"/>
    <mergeCell ref="A12:E12"/>
    <mergeCell ref="B62:D62"/>
    <mergeCell ref="B94:D94"/>
    <mergeCell ref="A97:E97"/>
    <mergeCell ref="F97:G97"/>
    <mergeCell ref="A13:G13"/>
    <mergeCell ref="A14:I14"/>
    <mergeCell ref="D18:G18"/>
    <mergeCell ref="B19:D19"/>
    <mergeCell ref="C47:D47"/>
    <mergeCell ref="C53:D53"/>
    <mergeCell ref="F99:G99"/>
    <mergeCell ref="A100:E100"/>
    <mergeCell ref="A98:D98"/>
    <mergeCell ref="A99:E99"/>
    <mergeCell ref="F100:G100"/>
    <mergeCell ref="A96:E96"/>
    <mergeCell ref="F96:G96"/>
  </mergeCells>
  <printOptions/>
  <pageMargins left="0.46" right="0.34" top="0.48" bottom="0.29" header="0.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6.00390625" style="115" customWidth="1"/>
    <col min="2" max="2" width="30.57421875" style="14" customWidth="1"/>
    <col min="3" max="3" width="14.140625" style="14" customWidth="1"/>
    <col min="4" max="4" width="13.57421875" style="14" customWidth="1"/>
    <col min="5" max="5" width="12.421875" style="14" customWidth="1"/>
    <col min="6" max="6" width="10.8515625" style="14" customWidth="1"/>
    <col min="7" max="7" width="12.7109375" style="14" customWidth="1"/>
    <col min="8" max="8" width="13.140625" style="14" customWidth="1"/>
    <col min="9" max="9" width="12.7109375" style="14" customWidth="1"/>
    <col min="10" max="10" width="13.8515625" style="14" customWidth="1"/>
    <col min="11" max="11" width="7.140625" style="14" customWidth="1"/>
    <col min="12" max="12" width="10.140625" style="14" customWidth="1"/>
    <col min="13" max="13" width="11.57421875" style="14" customWidth="1"/>
    <col min="14" max="16384" width="9.140625" style="14" customWidth="1"/>
  </cols>
  <sheetData>
    <row r="1" spans="9:13" ht="12.75" customHeight="1">
      <c r="I1" s="14" t="s">
        <v>710</v>
      </c>
      <c r="J1" s="342"/>
      <c r="K1" s="342"/>
      <c r="L1" s="342"/>
      <c r="M1" s="342"/>
    </row>
    <row r="2" spans="9:13" ht="12" customHeight="1">
      <c r="I2" s="14" t="s">
        <v>711</v>
      </c>
      <c r="J2" s="342"/>
      <c r="K2" s="342"/>
      <c r="L2" s="342"/>
      <c r="M2" s="342"/>
    </row>
    <row r="3" ht="15">
      <c r="D3" s="116" t="s">
        <v>21</v>
      </c>
    </row>
    <row r="4" spans="1:13" ht="13.5" customHeight="1">
      <c r="A4" s="684" t="s">
        <v>712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</row>
    <row r="5" spans="1:13" ht="12" customHeight="1">
      <c r="A5" s="684" t="s">
        <v>759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</row>
    <row r="6" ht="10.5" customHeight="1"/>
    <row r="7" spans="1:13" ht="12.75" customHeight="1">
      <c r="A7" s="684" t="s">
        <v>777</v>
      </c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</row>
    <row r="9" spans="1:13" ht="15">
      <c r="A9" s="686" t="s">
        <v>383</v>
      </c>
      <c r="B9" s="686" t="s">
        <v>699</v>
      </c>
      <c r="C9" s="687" t="s">
        <v>700</v>
      </c>
      <c r="D9" s="687" t="s">
        <v>701</v>
      </c>
      <c r="E9" s="687"/>
      <c r="F9" s="687"/>
      <c r="G9" s="687"/>
      <c r="H9" s="687"/>
      <c r="I9" s="687"/>
      <c r="J9" s="688"/>
      <c r="K9" s="688"/>
      <c r="L9" s="687"/>
      <c r="M9" s="687" t="s">
        <v>702</v>
      </c>
    </row>
    <row r="10" spans="1:13" ht="90" customHeight="1">
      <c r="A10" s="686"/>
      <c r="B10" s="686"/>
      <c r="C10" s="687"/>
      <c r="D10" s="24" t="s">
        <v>764</v>
      </c>
      <c r="E10" s="145" t="s">
        <v>1</v>
      </c>
      <c r="F10" s="24" t="s">
        <v>159</v>
      </c>
      <c r="G10" s="24" t="s">
        <v>703</v>
      </c>
      <c r="H10" s="24" t="s">
        <v>160</v>
      </c>
      <c r="I10" s="466" t="s">
        <v>713</v>
      </c>
      <c r="J10" s="24" t="s">
        <v>704</v>
      </c>
      <c r="K10" s="145" t="s">
        <v>705</v>
      </c>
      <c r="L10" s="462" t="s">
        <v>714</v>
      </c>
      <c r="M10" s="687"/>
    </row>
    <row r="11" spans="1:13" ht="1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72">
        <v>6</v>
      </c>
      <c r="G11" s="72">
        <v>6</v>
      </c>
      <c r="H11" s="72">
        <v>8</v>
      </c>
      <c r="I11" s="72">
        <v>9</v>
      </c>
      <c r="J11" s="72">
        <v>10</v>
      </c>
      <c r="K11" s="463">
        <v>11</v>
      </c>
      <c r="L11" s="72">
        <v>12</v>
      </c>
      <c r="M11" s="72">
        <v>13</v>
      </c>
    </row>
    <row r="12" spans="1:13" ht="51" customHeight="1">
      <c r="A12" s="111" t="s">
        <v>483</v>
      </c>
      <c r="B12" s="467" t="s">
        <v>715</v>
      </c>
      <c r="C12" s="208">
        <v>426.36</v>
      </c>
      <c r="D12" s="208">
        <v>169660</v>
      </c>
      <c r="E12" s="111">
        <f aca="true" t="shared" si="0" ref="E12:L12">SUM(E13:E14)</f>
        <v>0</v>
      </c>
      <c r="F12" s="111">
        <v>38.05</v>
      </c>
      <c r="G12" s="111">
        <f t="shared" si="0"/>
        <v>0</v>
      </c>
      <c r="H12" s="111">
        <f t="shared" si="0"/>
        <v>0</v>
      </c>
      <c r="I12" s="208">
        <v>169766.89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208">
        <v>357.52</v>
      </c>
    </row>
    <row r="13" spans="1:13" ht="15" customHeight="1">
      <c r="A13" s="112" t="s">
        <v>484</v>
      </c>
      <c r="B13" s="468" t="s">
        <v>706</v>
      </c>
      <c r="C13" s="495">
        <v>426.36</v>
      </c>
      <c r="D13" s="495">
        <v>3100</v>
      </c>
      <c r="E13" s="112"/>
      <c r="F13" s="112">
        <v>38.05</v>
      </c>
      <c r="G13" s="112"/>
      <c r="H13" s="112"/>
      <c r="I13" s="112">
        <v>3206.89</v>
      </c>
      <c r="J13" s="112"/>
      <c r="K13" s="464"/>
      <c r="L13" s="464"/>
      <c r="M13" s="495">
        <v>357.52</v>
      </c>
    </row>
    <row r="14" spans="1:13" ht="15" customHeight="1">
      <c r="A14" s="112" t="s">
        <v>486</v>
      </c>
      <c r="B14" s="468" t="s">
        <v>707</v>
      </c>
      <c r="C14" s="112">
        <v>0</v>
      </c>
      <c r="D14" s="495">
        <v>166560</v>
      </c>
      <c r="E14" s="112"/>
      <c r="F14" s="112"/>
      <c r="G14" s="112"/>
      <c r="H14" s="112"/>
      <c r="I14" s="495">
        <v>166560</v>
      </c>
      <c r="J14" s="112"/>
      <c r="K14" s="464"/>
      <c r="L14" s="464"/>
      <c r="M14" s="495">
        <f>D14+F14-I14</f>
        <v>0</v>
      </c>
    </row>
    <row r="15" spans="1:13" ht="53.25" customHeight="1">
      <c r="A15" s="111" t="s">
        <v>498</v>
      </c>
      <c r="B15" s="467" t="s">
        <v>716</v>
      </c>
      <c r="C15" s="208">
        <v>100210.7</v>
      </c>
      <c r="D15" s="208">
        <v>269603.7</v>
      </c>
      <c r="E15" s="111">
        <f aca="true" t="shared" si="1" ref="E15:L15">SUM(E16:E17)</f>
        <v>0</v>
      </c>
      <c r="F15" s="495">
        <v>14905.6</v>
      </c>
      <c r="G15" s="111">
        <f t="shared" si="1"/>
        <v>0</v>
      </c>
      <c r="H15" s="111">
        <f t="shared" si="1"/>
        <v>0</v>
      </c>
      <c r="I15" s="208">
        <v>276425.25</v>
      </c>
      <c r="J15" s="111">
        <f t="shared" si="1"/>
        <v>0</v>
      </c>
      <c r="K15" s="208"/>
      <c r="L15" s="111">
        <f t="shared" si="1"/>
        <v>0</v>
      </c>
      <c r="M15" s="208">
        <v>108294.75</v>
      </c>
    </row>
    <row r="16" spans="1:13" ht="15" customHeight="1">
      <c r="A16" s="112" t="s">
        <v>760</v>
      </c>
      <c r="B16" s="468" t="s">
        <v>706</v>
      </c>
      <c r="C16" s="495">
        <v>100210.7</v>
      </c>
      <c r="D16" s="495">
        <v>68915</v>
      </c>
      <c r="E16" s="112"/>
      <c r="F16" s="495">
        <v>14905.6</v>
      </c>
      <c r="G16" s="112"/>
      <c r="H16" s="112"/>
      <c r="I16" s="112">
        <v>75736.55</v>
      </c>
      <c r="J16" s="112"/>
      <c r="K16" s="464"/>
      <c r="L16" s="464"/>
      <c r="M16" s="495">
        <v>108294.75</v>
      </c>
    </row>
    <row r="17" spans="1:13" ht="15" customHeight="1">
      <c r="A17" s="112" t="s">
        <v>761</v>
      </c>
      <c r="B17" s="468" t="s">
        <v>707</v>
      </c>
      <c r="C17" s="495"/>
      <c r="D17" s="495">
        <v>200688.7</v>
      </c>
      <c r="E17" s="112"/>
      <c r="F17" s="112"/>
      <c r="G17" s="112"/>
      <c r="H17" s="112"/>
      <c r="I17" s="492">
        <v>200688.7</v>
      </c>
      <c r="J17" s="112"/>
      <c r="K17" s="495"/>
      <c r="L17" s="112"/>
      <c r="M17" s="495">
        <v>0</v>
      </c>
    </row>
    <row r="18" spans="1:13" ht="85.5" customHeight="1">
      <c r="A18" s="111" t="s">
        <v>528</v>
      </c>
      <c r="B18" s="343" t="s">
        <v>717</v>
      </c>
      <c r="C18" s="111">
        <f aca="true" t="shared" si="2" ref="C18:M18">SUM(C19:C20)</f>
        <v>0</v>
      </c>
      <c r="D18" s="111">
        <f t="shared" si="2"/>
        <v>0</v>
      </c>
      <c r="E18" s="111">
        <f t="shared" si="2"/>
        <v>0</v>
      </c>
      <c r="F18" s="208">
        <v>7.8</v>
      </c>
      <c r="G18" s="111">
        <f t="shared" si="2"/>
        <v>0</v>
      </c>
      <c r="H18" s="111">
        <f t="shared" si="2"/>
        <v>0</v>
      </c>
      <c r="I18" s="208">
        <v>7.8</v>
      </c>
      <c r="J18" s="111">
        <f t="shared" si="2"/>
        <v>0</v>
      </c>
      <c r="K18" s="111">
        <f t="shared" si="2"/>
        <v>0</v>
      </c>
      <c r="L18" s="111">
        <f t="shared" si="2"/>
        <v>0</v>
      </c>
      <c r="M18" s="111">
        <f t="shared" si="2"/>
        <v>0</v>
      </c>
    </row>
    <row r="19" spans="1:13" ht="15" customHeight="1">
      <c r="A19" s="112" t="s">
        <v>530</v>
      </c>
      <c r="B19" s="468" t="s">
        <v>706</v>
      </c>
      <c r="C19" s="112"/>
      <c r="D19" s="112">
        <v>0</v>
      </c>
      <c r="E19" s="112"/>
      <c r="F19" s="495">
        <v>7.8</v>
      </c>
      <c r="G19" s="112"/>
      <c r="H19" s="112"/>
      <c r="I19" s="495">
        <v>7.8</v>
      </c>
      <c r="J19" s="112"/>
      <c r="K19" s="112"/>
      <c r="L19" s="112"/>
      <c r="M19" s="112">
        <f>SUM(C19,D19,E19,F19-G19-H19-I19-J19)</f>
        <v>0</v>
      </c>
    </row>
    <row r="20" spans="1:13" ht="15" customHeight="1">
      <c r="A20" s="112" t="s">
        <v>762</v>
      </c>
      <c r="B20" s="468" t="s">
        <v>707</v>
      </c>
      <c r="C20" s="112"/>
      <c r="D20" s="112"/>
      <c r="E20" s="112"/>
      <c r="F20" s="112"/>
      <c r="G20" s="112"/>
      <c r="H20" s="112"/>
      <c r="I20" s="495"/>
      <c r="J20" s="112"/>
      <c r="K20" s="112"/>
      <c r="L20" s="112"/>
      <c r="M20" s="112">
        <f>SUM(C20,D20,E20,F20-G20-H20-I20-J20)</f>
        <v>0</v>
      </c>
    </row>
    <row r="21" spans="1:13" ht="13.5" customHeight="1">
      <c r="A21" s="111" t="s">
        <v>536</v>
      </c>
      <c r="B21" s="467" t="s">
        <v>708</v>
      </c>
      <c r="C21" s="208">
        <v>12731</v>
      </c>
      <c r="D21" s="208">
        <v>3089.33</v>
      </c>
      <c r="E21" s="536">
        <v>0</v>
      </c>
      <c r="F21" s="208">
        <v>0</v>
      </c>
      <c r="G21" s="111">
        <f aca="true" t="shared" si="3" ref="G21:L21">SUM(G22:G23)</f>
        <v>0</v>
      </c>
      <c r="H21" s="111">
        <f t="shared" si="3"/>
        <v>0</v>
      </c>
      <c r="I21" s="208">
        <v>4724.06</v>
      </c>
      <c r="J21" s="111">
        <f t="shared" si="3"/>
        <v>0</v>
      </c>
      <c r="K21" s="111">
        <f t="shared" si="3"/>
        <v>0</v>
      </c>
      <c r="L21" s="111">
        <f t="shared" si="3"/>
        <v>0</v>
      </c>
      <c r="M21" s="496">
        <v>11096.27</v>
      </c>
    </row>
    <row r="22" spans="1:13" ht="13.5" customHeight="1">
      <c r="A22" s="112" t="s">
        <v>718</v>
      </c>
      <c r="B22" s="468" t="s">
        <v>706</v>
      </c>
      <c r="C22" s="495">
        <v>8180.54</v>
      </c>
      <c r="D22" s="495">
        <v>843.93</v>
      </c>
      <c r="E22" s="495"/>
      <c r="F22" s="495"/>
      <c r="G22" s="112"/>
      <c r="H22" s="112"/>
      <c r="I22" s="495">
        <v>219.71</v>
      </c>
      <c r="J22" s="112"/>
      <c r="K22" s="112"/>
      <c r="L22" s="112"/>
      <c r="M22" s="495">
        <v>8804.76</v>
      </c>
    </row>
    <row r="23" spans="1:13" ht="15" customHeight="1">
      <c r="A23" s="112" t="s">
        <v>719</v>
      </c>
      <c r="B23" s="468" t="s">
        <v>707</v>
      </c>
      <c r="C23" s="495">
        <v>4550.46</v>
      </c>
      <c r="D23" s="112">
        <v>2245.4</v>
      </c>
      <c r="E23" s="112"/>
      <c r="F23" s="112"/>
      <c r="G23" s="112"/>
      <c r="H23" s="112"/>
      <c r="I23" s="495">
        <v>4504.35</v>
      </c>
      <c r="J23" s="112"/>
      <c r="K23" s="112"/>
      <c r="L23" s="112"/>
      <c r="M23" s="495">
        <v>2291.51</v>
      </c>
    </row>
    <row r="24" spans="1:13" ht="15" customHeight="1">
      <c r="A24" s="111" t="s">
        <v>538</v>
      </c>
      <c r="B24" s="467" t="s">
        <v>709</v>
      </c>
      <c r="C24" s="208">
        <v>113368.06</v>
      </c>
      <c r="D24" s="208">
        <v>442353.03</v>
      </c>
      <c r="E24" s="111">
        <v>0</v>
      </c>
      <c r="F24" s="111">
        <v>14951.45</v>
      </c>
      <c r="G24" s="111">
        <f aca="true" t="shared" si="4" ref="G24:L24">SUM(G12,G15,G18,G21)</f>
        <v>0</v>
      </c>
      <c r="H24" s="111">
        <f t="shared" si="4"/>
        <v>0</v>
      </c>
      <c r="I24" s="208">
        <v>450924</v>
      </c>
      <c r="J24" s="111">
        <f t="shared" si="4"/>
        <v>0</v>
      </c>
      <c r="K24" s="111">
        <f t="shared" si="4"/>
        <v>0</v>
      </c>
      <c r="L24" s="111">
        <f t="shared" si="4"/>
        <v>0</v>
      </c>
      <c r="M24" s="208">
        <v>119748.54</v>
      </c>
    </row>
    <row r="25" spans="1:13" s="465" customFormat="1" ht="15">
      <c r="A25" s="682" t="s">
        <v>763</v>
      </c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</row>
    <row r="26" spans="4:10" ht="4.5" customHeight="1">
      <c r="D26" s="114"/>
      <c r="E26" s="114"/>
      <c r="F26" s="114"/>
      <c r="G26" s="114"/>
      <c r="H26" s="114"/>
      <c r="I26" s="114"/>
      <c r="J26" s="114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.15748031496062992" right="0.15748031496062992" top="0.1968503937007874" bottom="0.1968503937007874" header="0.5118110236220472" footer="0"/>
  <pageSetup horizontalDpi="600" verticalDpi="600" orientation="landscape" pageOrder="overThenDown" paperSize="9" scale="8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zoomScalePageLayoutView="0" workbookViewId="0" topLeftCell="A10">
      <selection activeCell="J11" sqref="J11"/>
    </sheetView>
  </sheetViews>
  <sheetFormatPr defaultColWidth="9.140625" defaultRowHeight="12.75"/>
  <cols>
    <col min="1" max="1" width="4.421875" style="14" customWidth="1"/>
    <col min="2" max="2" width="56.421875" style="14" customWidth="1"/>
    <col min="3" max="4" width="13.28125" style="14" customWidth="1"/>
    <col min="5" max="5" width="12.28125" style="14" customWidth="1"/>
    <col min="6" max="6" width="13.57421875" style="14" customWidth="1"/>
    <col min="7" max="7" width="13.28125" style="14" customWidth="1"/>
    <col min="8" max="8" width="12.28125" style="14" customWidth="1"/>
    <col min="9" max="16384" width="9.140625" style="14" customWidth="1"/>
  </cols>
  <sheetData>
    <row r="1" ht="15">
      <c r="F1" s="116"/>
    </row>
    <row r="2" ht="15">
      <c r="F2" s="14" t="s">
        <v>720</v>
      </c>
    </row>
    <row r="3" spans="2:6" ht="15">
      <c r="B3" s="689" t="s">
        <v>22</v>
      </c>
      <c r="C3" s="689"/>
      <c r="F3" s="14" t="s">
        <v>721</v>
      </c>
    </row>
    <row r="4" ht="8.25" customHeight="1"/>
    <row r="5" spans="1:8" ht="15">
      <c r="A5" s="684" t="s">
        <v>722</v>
      </c>
      <c r="B5" s="684"/>
      <c r="C5" s="684"/>
      <c r="D5" s="684"/>
      <c r="E5" s="684"/>
      <c r="F5" s="684"/>
      <c r="G5" s="684"/>
      <c r="H5" s="684"/>
    </row>
    <row r="6" spans="1:8" ht="15">
      <c r="A6" s="684" t="s">
        <v>723</v>
      </c>
      <c r="B6" s="684"/>
      <c r="C6" s="684"/>
      <c r="D6" s="684"/>
      <c r="E6" s="684"/>
      <c r="F6" s="684"/>
      <c r="G6" s="684"/>
      <c r="H6" s="684"/>
    </row>
    <row r="7" ht="5.25" customHeight="1"/>
    <row r="8" spans="1:8" ht="15">
      <c r="A8" s="684" t="s">
        <v>778</v>
      </c>
      <c r="B8" s="684"/>
      <c r="C8" s="684"/>
      <c r="D8" s="684"/>
      <c r="E8" s="684"/>
      <c r="F8" s="684"/>
      <c r="G8" s="684"/>
      <c r="H8" s="684"/>
    </row>
    <row r="9" ht="5.25" customHeight="1"/>
    <row r="10" spans="1:8" ht="15" customHeight="1">
      <c r="A10" s="686" t="s">
        <v>383</v>
      </c>
      <c r="B10" s="686" t="s">
        <v>724</v>
      </c>
      <c r="C10" s="686" t="s">
        <v>725</v>
      </c>
      <c r="D10" s="686"/>
      <c r="E10" s="686"/>
      <c r="F10" s="686" t="s">
        <v>726</v>
      </c>
      <c r="G10" s="686"/>
      <c r="H10" s="686"/>
    </row>
    <row r="11" spans="1:8" ht="79.5" customHeight="1">
      <c r="A11" s="686"/>
      <c r="B11" s="686"/>
      <c r="C11" s="111" t="s">
        <v>727</v>
      </c>
      <c r="D11" s="111" t="s">
        <v>728</v>
      </c>
      <c r="E11" s="111" t="s">
        <v>518</v>
      </c>
      <c r="F11" s="111" t="s">
        <v>729</v>
      </c>
      <c r="G11" s="111" t="s">
        <v>730</v>
      </c>
      <c r="H11" s="111" t="s">
        <v>518</v>
      </c>
    </row>
    <row r="12" spans="1:8" ht="15">
      <c r="A12" s="112">
        <v>1</v>
      </c>
      <c r="B12" s="112">
        <v>2</v>
      </c>
      <c r="C12" s="112">
        <v>3</v>
      </c>
      <c r="D12" s="112">
        <v>4</v>
      </c>
      <c r="E12" s="112" t="s">
        <v>731</v>
      </c>
      <c r="F12" s="112">
        <v>6</v>
      </c>
      <c r="G12" s="112">
        <v>7</v>
      </c>
      <c r="H12" s="112" t="s">
        <v>732</v>
      </c>
    </row>
    <row r="13" spans="1:8" ht="45">
      <c r="A13" s="112" t="s">
        <v>483</v>
      </c>
      <c r="B13" s="113" t="s">
        <v>733</v>
      </c>
      <c r="C13" s="208"/>
      <c r="D13" s="253">
        <v>426.36</v>
      </c>
      <c r="E13" s="208">
        <v>426.36</v>
      </c>
      <c r="F13" s="208"/>
      <c r="G13" s="488">
        <v>357.52</v>
      </c>
      <c r="H13" s="208">
        <v>357.52</v>
      </c>
    </row>
    <row r="14" spans="1:8" ht="54.75" customHeight="1">
      <c r="A14" s="112" t="s">
        <v>498</v>
      </c>
      <c r="B14" s="113" t="s">
        <v>734</v>
      </c>
      <c r="C14" s="208"/>
      <c r="D14" s="495">
        <v>100210.7</v>
      </c>
      <c r="E14" s="208">
        <v>100210.7</v>
      </c>
      <c r="F14" s="208"/>
      <c r="G14" s="495">
        <v>108294.75</v>
      </c>
      <c r="H14" s="208">
        <v>108294.75</v>
      </c>
    </row>
    <row r="15" spans="1:8" ht="60" customHeight="1">
      <c r="A15" s="112" t="s">
        <v>528</v>
      </c>
      <c r="B15" s="113" t="s">
        <v>735</v>
      </c>
      <c r="C15" s="208"/>
      <c r="D15" s="253"/>
      <c r="E15" s="208">
        <f>SUM(C15:D15)</f>
        <v>0</v>
      </c>
      <c r="F15" s="208"/>
      <c r="G15" s="488">
        <v>0</v>
      </c>
      <c r="H15" s="208">
        <f>SUM(F15:G15)</f>
        <v>0</v>
      </c>
    </row>
    <row r="16" spans="1:8" ht="15" customHeight="1">
      <c r="A16" s="112" t="s">
        <v>536</v>
      </c>
      <c r="B16" s="113" t="s">
        <v>736</v>
      </c>
      <c r="C16" s="208"/>
      <c r="D16" s="495">
        <v>12731</v>
      </c>
      <c r="E16" s="208">
        <v>12731</v>
      </c>
      <c r="F16" s="208"/>
      <c r="G16" s="495">
        <v>11096.27</v>
      </c>
      <c r="H16" s="208">
        <v>11096.27</v>
      </c>
    </row>
    <row r="17" spans="1:8" ht="15" customHeight="1">
      <c r="A17" s="112" t="s">
        <v>538</v>
      </c>
      <c r="B17" s="113" t="s">
        <v>518</v>
      </c>
      <c r="C17" s="208">
        <f>SUM(C13:C16)</f>
        <v>0</v>
      </c>
      <c r="D17" s="208">
        <v>113368.06</v>
      </c>
      <c r="E17" s="208">
        <v>113368.06</v>
      </c>
      <c r="F17" s="208">
        <f>SUM(F13:F16)</f>
        <v>0</v>
      </c>
      <c r="G17" s="208">
        <v>119748.54</v>
      </c>
      <c r="H17" s="208">
        <v>119748.54</v>
      </c>
    </row>
    <row r="18" ht="6.75" customHeight="1"/>
    <row r="19" spans="3:5" ht="11.25" customHeight="1">
      <c r="C19" s="114"/>
      <c r="D19" s="114"/>
      <c r="E19" s="114"/>
    </row>
  </sheetData>
  <sheetProtection/>
  <mergeCells count="8">
    <mergeCell ref="B3:C3"/>
    <mergeCell ref="A5:H5"/>
    <mergeCell ref="A6:H6"/>
    <mergeCell ref="A8:H8"/>
    <mergeCell ref="A10:A11"/>
    <mergeCell ref="B10:B11"/>
    <mergeCell ref="C10:E10"/>
    <mergeCell ref="F10:H10"/>
  </mergeCells>
  <printOptions/>
  <pageMargins left="0.5511811023622047" right="0.35433070866141736" top="0.984251968503937" bottom="0.7874015748031497" header="0.5118110236220472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tabSelected="1" zoomScalePageLayoutView="0" workbookViewId="0" topLeftCell="A4">
      <selection activeCell="I13" sqref="I13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49.8515625" style="1" customWidth="1"/>
    <col min="4" max="4" width="11.8515625" style="1" customWidth="1"/>
    <col min="5" max="5" width="12.140625" style="1" customWidth="1"/>
    <col min="6" max="16384" width="9.140625" style="1" customWidth="1"/>
  </cols>
  <sheetData>
    <row r="1" spans="4:5" ht="12.75">
      <c r="D1" s="15"/>
      <c r="E1" s="17"/>
    </row>
    <row r="2" spans="1:5" ht="12.75">
      <c r="A2" s="18"/>
      <c r="B2" s="18"/>
      <c r="C2" s="18"/>
      <c r="D2" s="19"/>
      <c r="E2" s="20" t="s">
        <v>479</v>
      </c>
    </row>
    <row r="3" spans="1:5" ht="12.75">
      <c r="A3" s="18"/>
      <c r="B3" s="18"/>
      <c r="C3" s="21"/>
      <c r="D3" s="22" t="s">
        <v>480</v>
      </c>
      <c r="E3" s="22"/>
    </row>
    <row r="4" spans="1:5" ht="15">
      <c r="A4" s="695" t="s">
        <v>21</v>
      </c>
      <c r="B4" s="695"/>
      <c r="C4" s="695"/>
      <c r="D4" s="22"/>
      <c r="E4" s="22"/>
    </row>
    <row r="5" spans="1:5" ht="46.5" customHeight="1">
      <c r="A5" s="696" t="s">
        <v>481</v>
      </c>
      <c r="B5" s="696"/>
      <c r="C5" s="696"/>
      <c r="D5" s="696"/>
      <c r="E5" s="696"/>
    </row>
    <row r="6" spans="1:5" ht="12.75" customHeight="1">
      <c r="A6" s="23"/>
      <c r="B6" s="23"/>
      <c r="C6" s="23"/>
      <c r="D6" s="23"/>
      <c r="E6" s="23"/>
    </row>
    <row r="7" spans="1:5" ht="15" customHeight="1">
      <c r="A7" s="696" t="s">
        <v>790</v>
      </c>
      <c r="B7" s="696"/>
      <c r="C7" s="696"/>
      <c r="D7" s="696"/>
      <c r="E7" s="696"/>
    </row>
    <row r="8" spans="1:5" ht="12.75">
      <c r="A8" s="18"/>
      <c r="B8" s="18"/>
      <c r="C8" s="18"/>
      <c r="D8" s="18"/>
      <c r="E8" s="18"/>
    </row>
    <row r="9" spans="1:5" ht="38.25">
      <c r="A9" s="24" t="s">
        <v>383</v>
      </c>
      <c r="B9" s="687" t="s">
        <v>482</v>
      </c>
      <c r="C9" s="697"/>
      <c r="D9" s="24" t="s">
        <v>385</v>
      </c>
      <c r="E9" s="24" t="s">
        <v>386</v>
      </c>
    </row>
    <row r="10" spans="1:5" ht="12.75">
      <c r="A10" s="25">
        <v>1</v>
      </c>
      <c r="B10" s="698">
        <v>2</v>
      </c>
      <c r="C10" s="699"/>
      <c r="D10" s="25">
        <v>3</v>
      </c>
      <c r="E10" s="25">
        <v>4</v>
      </c>
    </row>
    <row r="11" spans="1:5" ht="12.75">
      <c r="A11" s="24" t="s">
        <v>483</v>
      </c>
      <c r="B11" s="700" t="s">
        <v>395</v>
      </c>
      <c r="C11" s="701"/>
      <c r="D11" s="519">
        <v>19197.31</v>
      </c>
      <c r="E11" s="519">
        <v>19125.3</v>
      </c>
    </row>
    <row r="12" spans="1:5" ht="12.75">
      <c r="A12" s="26" t="s">
        <v>484</v>
      </c>
      <c r="B12" s="28"/>
      <c r="C12" s="29" t="s">
        <v>485</v>
      </c>
      <c r="D12" s="30"/>
      <c r="E12" s="30"/>
    </row>
    <row r="13" spans="1:5" ht="12.75">
      <c r="A13" s="26" t="s">
        <v>486</v>
      </c>
      <c r="B13" s="28"/>
      <c r="C13" s="29" t="s">
        <v>487</v>
      </c>
      <c r="D13" s="30"/>
      <c r="E13" s="30"/>
    </row>
    <row r="14" spans="1:5" ht="12.75">
      <c r="A14" s="26" t="s">
        <v>488</v>
      </c>
      <c r="B14" s="31"/>
      <c r="C14" s="29" t="s">
        <v>489</v>
      </c>
      <c r="D14" s="30"/>
      <c r="E14" s="30"/>
    </row>
    <row r="15" spans="1:5" ht="12.75">
      <c r="A15" s="32" t="s">
        <v>490</v>
      </c>
      <c r="B15" s="33"/>
      <c r="C15" s="34" t="s">
        <v>491</v>
      </c>
      <c r="D15" s="30"/>
      <c r="E15" s="30"/>
    </row>
    <row r="16" spans="1:5" ht="25.5">
      <c r="A16" s="35" t="s">
        <v>492</v>
      </c>
      <c r="B16" s="33"/>
      <c r="C16" s="29" t="s">
        <v>493</v>
      </c>
      <c r="D16" s="30"/>
      <c r="E16" s="30"/>
    </row>
    <row r="17" spans="1:5" ht="12.75">
      <c r="A17" s="35" t="s">
        <v>494</v>
      </c>
      <c r="B17" s="33"/>
      <c r="C17" s="29" t="s">
        <v>495</v>
      </c>
      <c r="D17" s="518">
        <v>19197.31</v>
      </c>
      <c r="E17" s="518">
        <v>19125.3</v>
      </c>
    </row>
    <row r="18" spans="1:5" ht="12.75">
      <c r="A18" s="32" t="s">
        <v>496</v>
      </c>
      <c r="B18" s="33"/>
      <c r="C18" s="29" t="s">
        <v>497</v>
      </c>
      <c r="D18" s="30"/>
      <c r="E18" s="30"/>
    </row>
    <row r="19" spans="1:5" ht="12.75">
      <c r="A19" s="24" t="s">
        <v>498</v>
      </c>
      <c r="B19" s="690" t="s">
        <v>458</v>
      </c>
      <c r="C19" s="691"/>
      <c r="D19" s="26">
        <f>SUM(D20:D24)</f>
        <v>0</v>
      </c>
      <c r="E19" s="26">
        <f>SUM(E20:E24)</f>
        <v>0</v>
      </c>
    </row>
    <row r="20" spans="1:5" ht="12.75">
      <c r="A20" s="26" t="s">
        <v>499</v>
      </c>
      <c r="B20" s="36"/>
      <c r="C20" s="34" t="s">
        <v>500</v>
      </c>
      <c r="D20" s="26"/>
      <c r="E20" s="27"/>
    </row>
    <row r="21" spans="1:5" ht="25.5">
      <c r="A21" s="26" t="s">
        <v>501</v>
      </c>
      <c r="B21" s="36"/>
      <c r="C21" s="29" t="s">
        <v>493</v>
      </c>
      <c r="D21" s="26"/>
      <c r="E21" s="27"/>
    </row>
    <row r="22" spans="1:5" ht="12.75">
      <c r="A22" s="26" t="s">
        <v>502</v>
      </c>
      <c r="B22" s="31"/>
      <c r="C22" s="37" t="s">
        <v>503</v>
      </c>
      <c r="D22" s="26"/>
      <c r="E22" s="27"/>
    </row>
    <row r="23" spans="1:5" ht="12.75">
      <c r="A23" s="26" t="s">
        <v>504</v>
      </c>
      <c r="B23" s="31"/>
      <c r="C23" s="37" t="s">
        <v>505</v>
      </c>
      <c r="D23" s="26"/>
      <c r="E23" s="27"/>
    </row>
    <row r="24" spans="1:5" ht="12.75">
      <c r="A24" s="26" t="s">
        <v>506</v>
      </c>
      <c r="B24" s="38"/>
      <c r="C24" s="37" t="s">
        <v>497</v>
      </c>
      <c r="D24" s="26"/>
      <c r="E24" s="27"/>
    </row>
    <row r="25" spans="1:5" ht="12.75" customHeight="1">
      <c r="A25" s="39" t="s">
        <v>507</v>
      </c>
      <c r="B25" s="40"/>
      <c r="C25" s="40"/>
      <c r="D25" s="41"/>
      <c r="E25" s="41"/>
    </row>
    <row r="26" spans="1:5" ht="12.75" customHeight="1">
      <c r="A26" s="692" t="s">
        <v>508</v>
      </c>
      <c r="B26" s="693"/>
      <c r="C26" s="693"/>
      <c r="D26" s="693"/>
      <c r="E26" s="693"/>
    </row>
    <row r="27" spans="1:5" ht="12.75">
      <c r="A27" s="694" t="s">
        <v>509</v>
      </c>
      <c r="B27" s="694"/>
      <c r="C27" s="694"/>
      <c r="D27" s="694"/>
      <c r="E27" s="694"/>
    </row>
  </sheetData>
  <sheetProtection/>
  <mergeCells count="9">
    <mergeCell ref="B19:C19"/>
    <mergeCell ref="A26:E26"/>
    <mergeCell ref="A27:E27"/>
    <mergeCell ref="A4:C4"/>
    <mergeCell ref="A5:E5"/>
    <mergeCell ref="A7:E7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5.421875" style="0" customWidth="1"/>
    <col min="2" max="2" width="2.57421875" style="0" customWidth="1"/>
    <col min="3" max="3" width="0.2890625" style="0" customWidth="1"/>
    <col min="4" max="4" width="26.8515625" style="0" customWidth="1"/>
    <col min="5" max="5" width="8.7109375" style="0" bestFit="1" customWidth="1"/>
    <col min="6" max="6" width="6.28125" style="0" customWidth="1"/>
    <col min="7" max="7" width="9.57421875" style="0" customWidth="1"/>
    <col min="8" max="8" width="8.421875" style="0" customWidth="1"/>
    <col min="9" max="9" width="7.421875" style="0" customWidth="1"/>
    <col min="10" max="10" width="8.421875" style="0" customWidth="1"/>
    <col min="11" max="11" width="8.28125" style="0" customWidth="1"/>
    <col min="12" max="12" width="7.57421875" style="0" customWidth="1"/>
    <col min="13" max="13" width="10.28125" style="0" customWidth="1"/>
    <col min="14" max="14" width="7.28125" style="0" customWidth="1"/>
    <col min="15" max="15" width="9.28125" style="0" customWidth="1"/>
  </cols>
  <sheetData>
    <row r="1" spans="1:16" ht="4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/>
      <c r="O1" s="82"/>
      <c r="P1" s="83"/>
    </row>
    <row r="2" spans="1:15" ht="11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5" t="s">
        <v>581</v>
      </c>
      <c r="N2" s="85"/>
      <c r="O2" s="83"/>
    </row>
    <row r="3" spans="1:15" ht="12.75">
      <c r="A3" s="391" t="s">
        <v>21</v>
      </c>
      <c r="B3" s="391"/>
      <c r="C3" s="391"/>
      <c r="D3" s="391"/>
      <c r="E3" s="81"/>
      <c r="F3" s="81"/>
      <c r="G3" s="81"/>
      <c r="H3" s="81"/>
      <c r="I3" s="81"/>
      <c r="J3" s="81"/>
      <c r="K3" s="81"/>
      <c r="L3" s="81"/>
      <c r="M3" s="85" t="s">
        <v>582</v>
      </c>
      <c r="N3" s="85"/>
      <c r="O3" s="83"/>
    </row>
    <row r="4" spans="1:15" ht="6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11" t="s">
        <v>583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</row>
    <row r="6" spans="1:15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2.75">
      <c r="A7" s="712" t="s">
        <v>784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</row>
    <row r="8" spans="1:15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s="344" customFormat="1" ht="11.25">
      <c r="A9" s="713" t="s">
        <v>584</v>
      </c>
      <c r="B9" s="714" t="s">
        <v>585</v>
      </c>
      <c r="C9" s="715"/>
      <c r="D9" s="716"/>
      <c r="E9" s="720" t="s">
        <v>586</v>
      </c>
      <c r="F9" s="720"/>
      <c r="G9" s="720"/>
      <c r="H9" s="720"/>
      <c r="I9" s="720"/>
      <c r="J9" s="720"/>
      <c r="K9" s="720"/>
      <c r="L9" s="720"/>
      <c r="M9" s="720"/>
      <c r="N9" s="720"/>
      <c r="O9" s="721" t="s">
        <v>587</v>
      </c>
    </row>
    <row r="10" spans="1:15" s="344" customFormat="1" ht="51.75" customHeight="1">
      <c r="A10" s="713"/>
      <c r="B10" s="717"/>
      <c r="C10" s="718"/>
      <c r="D10" s="719"/>
      <c r="E10" s="226" t="s">
        <v>588</v>
      </c>
      <c r="F10" s="341" t="s">
        <v>589</v>
      </c>
      <c r="G10" s="221" t="s">
        <v>590</v>
      </c>
      <c r="H10" s="341" t="s">
        <v>591</v>
      </c>
      <c r="I10" s="221" t="s">
        <v>592</v>
      </c>
      <c r="J10" s="221" t="s">
        <v>593</v>
      </c>
      <c r="K10" s="221" t="s">
        <v>594</v>
      </c>
      <c r="L10" s="221" t="s">
        <v>595</v>
      </c>
      <c r="M10" s="341" t="s">
        <v>596</v>
      </c>
      <c r="N10" s="221" t="s">
        <v>597</v>
      </c>
      <c r="O10" s="721"/>
    </row>
    <row r="11" spans="1:15" s="344" customFormat="1" ht="11.25">
      <c r="A11" s="345">
        <v>1</v>
      </c>
      <c r="B11" s="702">
        <v>2</v>
      </c>
      <c r="C11" s="702"/>
      <c r="D11" s="703"/>
      <c r="E11" s="345">
        <v>3</v>
      </c>
      <c r="F11" s="345">
        <v>4</v>
      </c>
      <c r="G11" s="345">
        <v>5</v>
      </c>
      <c r="H11" s="345">
        <v>6</v>
      </c>
      <c r="I11" s="345">
        <v>7</v>
      </c>
      <c r="J11" s="345">
        <v>8</v>
      </c>
      <c r="K11" s="345">
        <v>9</v>
      </c>
      <c r="L11" s="345">
        <v>10</v>
      </c>
      <c r="M11" s="345">
        <v>11</v>
      </c>
      <c r="N11" s="345">
        <v>12</v>
      </c>
      <c r="O11" s="345">
        <v>13</v>
      </c>
    </row>
    <row r="12" spans="1:15" s="344" customFormat="1" ht="11.25">
      <c r="A12" s="346" t="s">
        <v>483</v>
      </c>
      <c r="B12" s="347" t="s">
        <v>398</v>
      </c>
      <c r="C12" s="348"/>
      <c r="D12" s="348"/>
      <c r="E12" s="349">
        <f aca="true" t="shared" si="0" ref="E12:N12">SUM(E13:E26)</f>
        <v>0</v>
      </c>
      <c r="F12" s="349">
        <f t="shared" si="0"/>
        <v>0</v>
      </c>
      <c r="G12" s="349">
        <f t="shared" si="0"/>
        <v>0</v>
      </c>
      <c r="H12" s="349">
        <f t="shared" si="0"/>
        <v>0</v>
      </c>
      <c r="I12" s="349">
        <f t="shared" si="0"/>
        <v>0</v>
      </c>
      <c r="J12" s="349">
        <f t="shared" si="0"/>
        <v>0</v>
      </c>
      <c r="K12" s="349">
        <f t="shared" si="0"/>
        <v>0</v>
      </c>
      <c r="L12" s="349">
        <f t="shared" si="0"/>
        <v>0</v>
      </c>
      <c r="M12" s="508">
        <v>471033.83</v>
      </c>
      <c r="N12" s="349">
        <f t="shared" si="0"/>
        <v>0</v>
      </c>
      <c r="O12" s="508">
        <v>471033.83</v>
      </c>
    </row>
    <row r="13" spans="1:15" s="344" customFormat="1" ht="14.25" customHeight="1">
      <c r="A13" s="350" t="s">
        <v>484</v>
      </c>
      <c r="B13" s="379"/>
      <c r="C13" s="380" t="s">
        <v>598</v>
      </c>
      <c r="D13" s="352"/>
      <c r="E13" s="349"/>
      <c r="F13" s="349"/>
      <c r="G13" s="349"/>
      <c r="H13" s="349"/>
      <c r="I13" s="349"/>
      <c r="J13" s="349"/>
      <c r="K13" s="349"/>
      <c r="L13" s="349"/>
      <c r="M13" s="509">
        <v>316495.55</v>
      </c>
      <c r="N13" s="349"/>
      <c r="O13" s="509">
        <v>316495.55</v>
      </c>
    </row>
    <row r="14" spans="1:15" s="344" customFormat="1" ht="11.25">
      <c r="A14" s="354" t="s">
        <v>486</v>
      </c>
      <c r="B14" s="381"/>
      <c r="C14" s="382" t="s">
        <v>437</v>
      </c>
      <c r="D14" s="383"/>
      <c r="E14" s="349"/>
      <c r="F14" s="349"/>
      <c r="G14" s="349"/>
      <c r="H14" s="349"/>
      <c r="I14" s="349"/>
      <c r="J14" s="349"/>
      <c r="K14" s="349"/>
      <c r="L14" s="349"/>
      <c r="M14" s="509">
        <v>4322.57</v>
      </c>
      <c r="N14" s="349"/>
      <c r="O14" s="509">
        <v>4322.57</v>
      </c>
    </row>
    <row r="15" spans="1:15" s="344" customFormat="1" ht="11.25">
      <c r="A15" s="355" t="s">
        <v>488</v>
      </c>
      <c r="B15" s="384"/>
      <c r="C15" s="385" t="s">
        <v>599</v>
      </c>
      <c r="D15" s="352"/>
      <c r="E15" s="349"/>
      <c r="F15" s="349"/>
      <c r="G15" s="349"/>
      <c r="H15" s="349"/>
      <c r="I15" s="349"/>
      <c r="J15" s="349"/>
      <c r="K15" s="349"/>
      <c r="L15" s="349"/>
      <c r="M15" s="509">
        <v>22672.58</v>
      </c>
      <c r="N15" s="349"/>
      <c r="O15" s="509">
        <v>22672.58</v>
      </c>
    </row>
    <row r="16" spans="1:15" s="344" customFormat="1" ht="11.25">
      <c r="A16" s="358" t="s">
        <v>490</v>
      </c>
      <c r="B16" s="384"/>
      <c r="C16" s="385" t="s">
        <v>439</v>
      </c>
      <c r="D16" s="386"/>
      <c r="E16" s="349"/>
      <c r="F16" s="349"/>
      <c r="G16" s="349"/>
      <c r="H16" s="349"/>
      <c r="I16" s="349"/>
      <c r="J16" s="349"/>
      <c r="K16" s="349"/>
      <c r="L16" s="349"/>
      <c r="M16" s="509"/>
      <c r="N16" s="349"/>
      <c r="O16" s="349"/>
    </row>
    <row r="17" spans="1:15" s="344" customFormat="1" ht="11.25">
      <c r="A17" s="358" t="s">
        <v>492</v>
      </c>
      <c r="B17" s="384"/>
      <c r="C17" s="385" t="s">
        <v>441</v>
      </c>
      <c r="D17" s="386"/>
      <c r="E17" s="349"/>
      <c r="F17" s="349"/>
      <c r="G17" s="349"/>
      <c r="H17" s="349"/>
      <c r="I17" s="349"/>
      <c r="J17" s="349"/>
      <c r="K17" s="349"/>
      <c r="L17" s="349"/>
      <c r="M17" s="509"/>
      <c r="N17" s="349"/>
      <c r="O17" s="349"/>
    </row>
    <row r="18" spans="1:15" s="344" customFormat="1" ht="11.25">
      <c r="A18" s="358" t="s">
        <v>494</v>
      </c>
      <c r="B18" s="384"/>
      <c r="C18" s="385" t="s">
        <v>443</v>
      </c>
      <c r="D18" s="386"/>
      <c r="E18" s="349"/>
      <c r="F18" s="349"/>
      <c r="G18" s="349"/>
      <c r="H18" s="349"/>
      <c r="I18" s="349"/>
      <c r="J18" s="349"/>
      <c r="K18" s="349"/>
      <c r="L18" s="349"/>
      <c r="M18" s="509">
        <v>720</v>
      </c>
      <c r="N18" s="349"/>
      <c r="O18" s="509">
        <v>720</v>
      </c>
    </row>
    <row r="19" spans="1:18" s="344" customFormat="1" ht="11.25">
      <c r="A19" s="358" t="s">
        <v>496</v>
      </c>
      <c r="B19" s="384"/>
      <c r="C19" s="385" t="s">
        <v>600</v>
      </c>
      <c r="D19" s="386"/>
      <c r="E19" s="349"/>
      <c r="F19" s="349"/>
      <c r="G19" s="349"/>
      <c r="H19" s="349"/>
      <c r="I19" s="349"/>
      <c r="J19" s="349"/>
      <c r="K19" s="349"/>
      <c r="L19" s="349"/>
      <c r="M19" s="509">
        <v>72694.67</v>
      </c>
      <c r="N19" s="349"/>
      <c r="O19" s="509">
        <v>72694.67</v>
      </c>
      <c r="R19" s="344" t="s">
        <v>785</v>
      </c>
    </row>
    <row r="20" spans="1:15" s="344" customFormat="1" ht="11.25">
      <c r="A20" s="358" t="s">
        <v>601</v>
      </c>
      <c r="B20" s="384"/>
      <c r="C20" s="385" t="s">
        <v>602</v>
      </c>
      <c r="D20" s="388"/>
      <c r="E20" s="349"/>
      <c r="F20" s="349"/>
      <c r="G20" s="349"/>
      <c r="H20" s="349"/>
      <c r="I20" s="349"/>
      <c r="J20" s="349"/>
      <c r="K20" s="349"/>
      <c r="L20" s="349"/>
      <c r="M20" s="509"/>
      <c r="N20" s="349"/>
      <c r="O20" s="509"/>
    </row>
    <row r="21" spans="1:15" s="344" customFormat="1" ht="11.25" customHeight="1">
      <c r="A21" s="359" t="s">
        <v>603</v>
      </c>
      <c r="B21" s="384"/>
      <c r="C21" s="374" t="s">
        <v>604</v>
      </c>
      <c r="D21" s="390" t="s">
        <v>604</v>
      </c>
      <c r="E21" s="378"/>
      <c r="F21" s="349"/>
      <c r="G21" s="349"/>
      <c r="H21" s="349"/>
      <c r="I21" s="349"/>
      <c r="J21" s="349"/>
      <c r="K21" s="349"/>
      <c r="L21" s="349"/>
      <c r="M21" s="509">
        <v>26582.97</v>
      </c>
      <c r="N21" s="349"/>
      <c r="O21" s="509">
        <v>26582.97</v>
      </c>
    </row>
    <row r="22" spans="1:15" s="344" customFormat="1" ht="11.25">
      <c r="A22" s="354" t="s">
        <v>605</v>
      </c>
      <c r="B22" s="384"/>
      <c r="C22" s="385" t="s">
        <v>606</v>
      </c>
      <c r="D22" s="389"/>
      <c r="E22" s="349"/>
      <c r="F22" s="349"/>
      <c r="G22" s="349"/>
      <c r="H22" s="349"/>
      <c r="I22" s="349"/>
      <c r="J22" s="349"/>
      <c r="K22" s="349"/>
      <c r="L22" s="349"/>
      <c r="M22" s="509"/>
      <c r="N22" s="349"/>
      <c r="O22" s="349"/>
    </row>
    <row r="23" spans="1:15" s="344" customFormat="1" ht="11.25">
      <c r="A23" s="358" t="s">
        <v>607</v>
      </c>
      <c r="B23" s="384"/>
      <c r="C23" s="385" t="s">
        <v>608</v>
      </c>
      <c r="D23" s="387"/>
      <c r="E23" s="349"/>
      <c r="F23" s="349"/>
      <c r="G23" s="349"/>
      <c r="H23" s="349"/>
      <c r="I23" s="349"/>
      <c r="J23" s="349"/>
      <c r="K23" s="349"/>
      <c r="L23" s="349"/>
      <c r="M23" s="509"/>
      <c r="N23" s="349"/>
      <c r="O23" s="349"/>
    </row>
    <row r="24" spans="1:15" s="344" customFormat="1" ht="11.25">
      <c r="A24" s="358" t="s">
        <v>609</v>
      </c>
      <c r="B24" s="384"/>
      <c r="C24" s="385" t="s">
        <v>610</v>
      </c>
      <c r="D24" s="387"/>
      <c r="E24" s="349"/>
      <c r="F24" s="349"/>
      <c r="G24" s="349"/>
      <c r="H24" s="349"/>
      <c r="I24" s="349"/>
      <c r="J24" s="349"/>
      <c r="K24" s="349"/>
      <c r="L24" s="349"/>
      <c r="M24" s="509"/>
      <c r="N24" s="349"/>
      <c r="O24" s="349"/>
    </row>
    <row r="25" spans="1:15" s="344" customFormat="1" ht="11.25">
      <c r="A25" s="358" t="s">
        <v>611</v>
      </c>
      <c r="B25" s="384"/>
      <c r="C25" s="385" t="s">
        <v>612</v>
      </c>
      <c r="D25" s="387"/>
      <c r="E25" s="349"/>
      <c r="F25" s="349"/>
      <c r="G25" s="349"/>
      <c r="H25" s="349"/>
      <c r="I25" s="349"/>
      <c r="J25" s="349"/>
      <c r="K25" s="349"/>
      <c r="L25" s="349"/>
      <c r="M25" s="509">
        <v>27545.49</v>
      </c>
      <c r="N25" s="349"/>
      <c r="O25" s="509">
        <v>27545.49</v>
      </c>
    </row>
    <row r="26" spans="1:15" s="344" customFormat="1" ht="11.25">
      <c r="A26" s="358" t="s">
        <v>613</v>
      </c>
      <c r="B26" s="356"/>
      <c r="C26" s="357" t="s">
        <v>402</v>
      </c>
      <c r="D26" s="360"/>
      <c r="E26" s="349"/>
      <c r="F26" s="349"/>
      <c r="G26" s="349"/>
      <c r="H26" s="349"/>
      <c r="I26" s="349"/>
      <c r="J26" s="349"/>
      <c r="K26" s="349"/>
      <c r="L26" s="349"/>
      <c r="M26" s="509">
        <v>0</v>
      </c>
      <c r="N26" s="349"/>
      <c r="O26" s="509">
        <v>0</v>
      </c>
    </row>
    <row r="27" spans="1:15" s="344" customFormat="1" ht="32.25" customHeight="1">
      <c r="A27" s="361" t="s">
        <v>498</v>
      </c>
      <c r="B27" s="704" t="s">
        <v>421</v>
      </c>
      <c r="C27" s="705"/>
      <c r="D27" s="706"/>
      <c r="E27" s="349"/>
      <c r="F27" s="349"/>
      <c r="G27" s="349"/>
      <c r="H27" s="349"/>
      <c r="I27" s="349"/>
      <c r="J27" s="349"/>
      <c r="K27" s="349"/>
      <c r="L27" s="349"/>
      <c r="M27" s="509"/>
      <c r="N27" s="349"/>
      <c r="O27" s="349"/>
    </row>
    <row r="28" spans="1:15" s="344" customFormat="1" ht="23.25" customHeight="1">
      <c r="A28" s="346" t="s">
        <v>528</v>
      </c>
      <c r="B28" s="707" t="s">
        <v>614</v>
      </c>
      <c r="C28" s="708"/>
      <c r="D28" s="709"/>
      <c r="E28" s="349">
        <f aca="true" t="shared" si="1" ref="E28:N28">SUM(E29)</f>
        <v>0</v>
      </c>
      <c r="F28" s="349">
        <f t="shared" si="1"/>
        <v>0</v>
      </c>
      <c r="G28" s="349">
        <f t="shared" si="1"/>
        <v>0</v>
      </c>
      <c r="H28" s="349">
        <f t="shared" si="1"/>
        <v>0</v>
      </c>
      <c r="I28" s="349">
        <f t="shared" si="1"/>
        <v>0</v>
      </c>
      <c r="J28" s="349">
        <f t="shared" si="1"/>
        <v>0</v>
      </c>
      <c r="K28" s="349">
        <f t="shared" si="1"/>
        <v>0</v>
      </c>
      <c r="L28" s="349">
        <f t="shared" si="1"/>
        <v>0</v>
      </c>
      <c r="M28" s="509">
        <v>462546.45</v>
      </c>
      <c r="N28" s="511">
        <f t="shared" si="1"/>
        <v>0</v>
      </c>
      <c r="O28" s="353">
        <v>462546.45</v>
      </c>
    </row>
    <row r="29" spans="1:15" s="344" customFormat="1" ht="11.25">
      <c r="A29" s="362" t="s">
        <v>530</v>
      </c>
      <c r="B29" s="363"/>
      <c r="C29" s="364" t="s">
        <v>615</v>
      </c>
      <c r="D29" s="365"/>
      <c r="E29" s="349">
        <f aca="true" t="shared" si="2" ref="E29:N29">SUM(E30:E41)</f>
        <v>0</v>
      </c>
      <c r="F29" s="349">
        <f t="shared" si="2"/>
        <v>0</v>
      </c>
      <c r="G29" s="349">
        <f t="shared" si="2"/>
        <v>0</v>
      </c>
      <c r="H29" s="349">
        <f t="shared" si="2"/>
        <v>0</v>
      </c>
      <c r="I29" s="349">
        <f t="shared" si="2"/>
        <v>0</v>
      </c>
      <c r="J29" s="349">
        <f t="shared" si="2"/>
        <v>0</v>
      </c>
      <c r="K29" s="349">
        <f t="shared" si="2"/>
        <v>0</v>
      </c>
      <c r="L29" s="349">
        <f t="shared" si="2"/>
        <v>0</v>
      </c>
      <c r="M29" s="510">
        <v>462546.45</v>
      </c>
      <c r="N29" s="511">
        <f t="shared" si="2"/>
        <v>0</v>
      </c>
      <c r="O29" s="508">
        <v>462546.45</v>
      </c>
    </row>
    <row r="30" spans="1:15" s="344" customFormat="1" ht="22.5">
      <c r="A30" s="366" t="s">
        <v>616</v>
      </c>
      <c r="B30" s="351"/>
      <c r="C30" s="367"/>
      <c r="D30" s="368" t="s">
        <v>598</v>
      </c>
      <c r="E30" s="349"/>
      <c r="F30" s="349"/>
      <c r="G30" s="349"/>
      <c r="H30" s="349"/>
      <c r="I30" s="349"/>
      <c r="J30" s="349"/>
      <c r="K30" s="349"/>
      <c r="L30" s="349"/>
      <c r="M30" s="512">
        <v>313343</v>
      </c>
      <c r="N30" s="511"/>
      <c r="O30" s="509">
        <v>313343</v>
      </c>
    </row>
    <row r="31" spans="1:15" s="344" customFormat="1" ht="11.25">
      <c r="A31" s="369" t="s">
        <v>617</v>
      </c>
      <c r="B31" s="356"/>
      <c r="C31" s="370"/>
      <c r="D31" s="368" t="s">
        <v>599</v>
      </c>
      <c r="E31" s="349"/>
      <c r="F31" s="349"/>
      <c r="G31" s="349"/>
      <c r="H31" s="349"/>
      <c r="I31" s="349"/>
      <c r="J31" s="349"/>
      <c r="K31" s="349"/>
      <c r="L31" s="349"/>
      <c r="M31" s="512">
        <v>21778.73</v>
      </c>
      <c r="N31" s="511"/>
      <c r="O31" s="509">
        <v>21778.73</v>
      </c>
    </row>
    <row r="32" spans="1:15" s="344" customFormat="1" ht="11.25">
      <c r="A32" s="369" t="s">
        <v>618</v>
      </c>
      <c r="B32" s="356"/>
      <c r="C32" s="370"/>
      <c r="D32" s="368" t="s">
        <v>619</v>
      </c>
      <c r="E32" s="349"/>
      <c r="F32" s="349"/>
      <c r="G32" s="349"/>
      <c r="H32" s="349"/>
      <c r="I32" s="349"/>
      <c r="J32" s="349"/>
      <c r="K32" s="349"/>
      <c r="L32" s="349"/>
      <c r="M32" s="512"/>
      <c r="N32" s="511"/>
      <c r="O32" s="511"/>
    </row>
    <row r="33" spans="1:15" s="344" customFormat="1" ht="11.25">
      <c r="A33" s="369" t="s">
        <v>620</v>
      </c>
      <c r="B33" s="356"/>
      <c r="C33" s="370"/>
      <c r="D33" s="368" t="s">
        <v>621</v>
      </c>
      <c r="E33" s="349"/>
      <c r="F33" s="349"/>
      <c r="G33" s="349"/>
      <c r="H33" s="349"/>
      <c r="I33" s="349"/>
      <c r="J33" s="349"/>
      <c r="K33" s="349"/>
      <c r="L33" s="349"/>
      <c r="M33" s="512"/>
      <c r="N33" s="511"/>
      <c r="O33" s="511"/>
    </row>
    <row r="34" spans="1:15" s="344" customFormat="1" ht="11.25">
      <c r="A34" s="369" t="s">
        <v>622</v>
      </c>
      <c r="B34" s="356"/>
      <c r="C34" s="370"/>
      <c r="D34" s="368" t="s">
        <v>623</v>
      </c>
      <c r="E34" s="349"/>
      <c r="F34" s="349"/>
      <c r="G34" s="349"/>
      <c r="H34" s="349"/>
      <c r="I34" s="349"/>
      <c r="J34" s="349"/>
      <c r="K34" s="349"/>
      <c r="L34" s="349"/>
      <c r="M34" s="512">
        <v>865</v>
      </c>
      <c r="N34" s="511"/>
      <c r="O34" s="509">
        <v>865</v>
      </c>
    </row>
    <row r="35" spans="1:15" s="344" customFormat="1" ht="11.25">
      <c r="A35" s="369" t="s">
        <v>624</v>
      </c>
      <c r="B35" s="356"/>
      <c r="C35" s="370"/>
      <c r="D35" s="368" t="s">
        <v>600</v>
      </c>
      <c r="E35" s="349"/>
      <c r="F35" s="349"/>
      <c r="G35" s="349"/>
      <c r="H35" s="349"/>
      <c r="I35" s="349"/>
      <c r="J35" s="349"/>
      <c r="K35" s="349"/>
      <c r="L35" s="349"/>
      <c r="M35" s="512">
        <v>72694.67</v>
      </c>
      <c r="N35" s="511"/>
      <c r="O35" s="509">
        <v>72694.67</v>
      </c>
    </row>
    <row r="36" spans="1:15" s="344" customFormat="1" ht="11.25">
      <c r="A36" s="369" t="s">
        <v>625</v>
      </c>
      <c r="B36" s="356"/>
      <c r="C36" s="370"/>
      <c r="D36" s="368" t="s">
        <v>626</v>
      </c>
      <c r="E36" s="349"/>
      <c r="F36" s="349"/>
      <c r="G36" s="349"/>
      <c r="H36" s="349"/>
      <c r="I36" s="349"/>
      <c r="J36" s="349"/>
      <c r="K36" s="349"/>
      <c r="L36" s="349"/>
      <c r="M36" s="512">
        <v>26426.05</v>
      </c>
      <c r="N36" s="511"/>
      <c r="O36" s="509">
        <v>26426.05</v>
      </c>
    </row>
    <row r="37" spans="1:15" s="344" customFormat="1" ht="11.25">
      <c r="A37" s="369" t="s">
        <v>627</v>
      </c>
      <c r="B37" s="356"/>
      <c r="C37" s="370"/>
      <c r="D37" s="368" t="s">
        <v>606</v>
      </c>
      <c r="E37" s="349"/>
      <c r="F37" s="349"/>
      <c r="G37" s="349"/>
      <c r="H37" s="349"/>
      <c r="I37" s="349"/>
      <c r="J37" s="349"/>
      <c r="K37" s="349"/>
      <c r="L37" s="349"/>
      <c r="M37" s="512"/>
      <c r="N37" s="511"/>
      <c r="O37" s="509"/>
    </row>
    <row r="38" spans="1:15" s="344" customFormat="1" ht="11.25">
      <c r="A38" s="369" t="s">
        <v>628</v>
      </c>
      <c r="B38" s="356"/>
      <c r="C38" s="370"/>
      <c r="D38" s="368" t="s">
        <v>608</v>
      </c>
      <c r="E38" s="349"/>
      <c r="F38" s="349"/>
      <c r="G38" s="349"/>
      <c r="H38" s="349"/>
      <c r="I38" s="349"/>
      <c r="J38" s="349"/>
      <c r="K38" s="349"/>
      <c r="L38" s="349"/>
      <c r="M38" s="512"/>
      <c r="N38" s="511"/>
      <c r="O38" s="509"/>
    </row>
    <row r="39" spans="1:15" s="344" customFormat="1" ht="11.25">
      <c r="A39" s="371" t="s">
        <v>629</v>
      </c>
      <c r="B39" s="356"/>
      <c r="C39" s="370"/>
      <c r="D39" s="368" t="s">
        <v>630</v>
      </c>
      <c r="E39" s="349"/>
      <c r="F39" s="349"/>
      <c r="G39" s="349"/>
      <c r="H39" s="349"/>
      <c r="I39" s="349"/>
      <c r="J39" s="349"/>
      <c r="K39" s="349"/>
      <c r="L39" s="349"/>
      <c r="M39" s="512">
        <v>27439</v>
      </c>
      <c r="N39" s="511"/>
      <c r="O39" s="509">
        <v>27439</v>
      </c>
    </row>
    <row r="40" spans="1:15" s="344" customFormat="1" ht="11.25">
      <c r="A40" s="354" t="s">
        <v>631</v>
      </c>
      <c r="B40" s="356"/>
      <c r="C40" s="370"/>
      <c r="D40" s="368" t="s">
        <v>632</v>
      </c>
      <c r="E40" s="349"/>
      <c r="F40" s="349"/>
      <c r="G40" s="349"/>
      <c r="H40" s="349"/>
      <c r="I40" s="349"/>
      <c r="J40" s="349"/>
      <c r="K40" s="349"/>
      <c r="L40" s="349"/>
      <c r="M40" s="512"/>
      <c r="N40" s="511"/>
      <c r="O40" s="511"/>
    </row>
    <row r="41" spans="1:15" s="344" customFormat="1" ht="11.25">
      <c r="A41" s="354" t="s">
        <v>633</v>
      </c>
      <c r="B41" s="356"/>
      <c r="C41" s="370"/>
      <c r="D41" s="368" t="s">
        <v>634</v>
      </c>
      <c r="E41" s="349"/>
      <c r="F41" s="349"/>
      <c r="G41" s="349"/>
      <c r="H41" s="349"/>
      <c r="I41" s="349"/>
      <c r="J41" s="349"/>
      <c r="K41" s="349"/>
      <c r="L41" s="349"/>
      <c r="M41" s="512"/>
      <c r="N41" s="511"/>
      <c r="O41" s="509"/>
    </row>
    <row r="42" spans="1:15" s="344" customFormat="1" ht="11.25">
      <c r="A42" s="710" t="s">
        <v>635</v>
      </c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</row>
    <row r="43" s="344" customFormat="1" ht="11.25"/>
  </sheetData>
  <sheetProtection/>
  <mergeCells count="10">
    <mergeCell ref="B11:D11"/>
    <mergeCell ref="B27:D27"/>
    <mergeCell ref="B28:D28"/>
    <mergeCell ref="A42:O42"/>
    <mergeCell ref="A5:O5"/>
    <mergeCell ref="A7:O7"/>
    <mergeCell ref="A9:A10"/>
    <mergeCell ref="B9:D10"/>
    <mergeCell ref="E9:N9"/>
    <mergeCell ref="O9:O10"/>
  </mergeCells>
  <printOptions/>
  <pageMargins left="0.75" right="0.75" top="0.41" bottom="0.38" header="0.26" footer="0.2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PageLayoutView="0" workbookViewId="0" topLeftCell="A7">
      <selection activeCell="M19" sqref="M19"/>
    </sheetView>
  </sheetViews>
  <sheetFormatPr defaultColWidth="9.140625" defaultRowHeight="12.75"/>
  <cols>
    <col min="1" max="1" width="6.421875" style="90" bestFit="1" customWidth="1"/>
    <col min="2" max="2" width="30.57421875" style="90" bestFit="1" customWidth="1"/>
    <col min="3" max="3" width="13.421875" style="90" customWidth="1"/>
    <col min="4" max="4" width="10.421875" style="90" customWidth="1"/>
    <col min="5" max="5" width="15.28125" style="90" customWidth="1"/>
    <col min="6" max="6" width="15.421875" style="90" customWidth="1"/>
    <col min="7" max="7" width="9.140625" style="90" customWidth="1"/>
    <col min="8" max="8" width="12.140625" style="90" bestFit="1" customWidth="1"/>
    <col min="9" max="9" width="11.421875" style="90" customWidth="1"/>
    <col min="10" max="16384" width="9.140625" style="90" customWidth="1"/>
  </cols>
  <sheetData>
    <row r="1" spans="1:10" ht="12.75">
      <c r="A1" s="89"/>
      <c r="B1" s="89"/>
      <c r="C1" s="89"/>
      <c r="D1" s="89"/>
      <c r="E1" s="89"/>
      <c r="F1" s="89"/>
      <c r="G1" s="89"/>
      <c r="H1" s="43"/>
      <c r="J1" s="89"/>
    </row>
    <row r="2" spans="1:10" ht="12.75">
      <c r="A2" s="89"/>
      <c r="B2" s="89"/>
      <c r="C2" s="89"/>
      <c r="D2" s="89"/>
      <c r="E2" s="89"/>
      <c r="F2" s="89"/>
      <c r="G2" s="89"/>
      <c r="H2" s="42" t="s">
        <v>636</v>
      </c>
      <c r="I2" s="89"/>
      <c r="J2" s="89"/>
    </row>
    <row r="3" spans="1:10" ht="12.75">
      <c r="A3" s="89"/>
      <c r="B3" s="722" t="s">
        <v>21</v>
      </c>
      <c r="C3" s="722"/>
      <c r="D3" s="89"/>
      <c r="E3" s="89"/>
      <c r="F3" s="89"/>
      <c r="G3" s="89"/>
      <c r="H3" s="42" t="s">
        <v>637</v>
      </c>
      <c r="I3" s="89"/>
      <c r="J3" s="89"/>
    </row>
    <row r="4" spans="1:10" ht="8.2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7.25" customHeight="1">
      <c r="A5" s="540" t="s">
        <v>638</v>
      </c>
      <c r="B5" s="723"/>
      <c r="C5" s="723"/>
      <c r="D5" s="723"/>
      <c r="E5" s="723"/>
      <c r="F5" s="723"/>
      <c r="G5" s="723"/>
      <c r="H5" s="723"/>
      <c r="I5" s="723"/>
      <c r="J5" s="723"/>
    </row>
    <row r="6" spans="1:10" ht="12.7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15.75">
      <c r="A7" s="724" t="s">
        <v>779</v>
      </c>
      <c r="B7" s="722"/>
      <c r="C7" s="722"/>
      <c r="D7" s="722"/>
      <c r="E7" s="722"/>
      <c r="F7" s="722"/>
      <c r="G7" s="722"/>
      <c r="H7" s="722"/>
      <c r="I7" s="722"/>
      <c r="J7" s="722"/>
    </row>
    <row r="8" spans="1:10" ht="12.7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47.25" customHeight="1">
      <c r="A9" s="725" t="s">
        <v>383</v>
      </c>
      <c r="B9" s="727" t="s">
        <v>384</v>
      </c>
      <c r="C9" s="727" t="s">
        <v>639</v>
      </c>
      <c r="D9" s="727" t="s">
        <v>640</v>
      </c>
      <c r="E9" s="727" t="s">
        <v>641</v>
      </c>
      <c r="F9" s="727"/>
      <c r="G9" s="727" t="s">
        <v>642</v>
      </c>
      <c r="H9" s="727"/>
      <c r="I9" s="727" t="s">
        <v>643</v>
      </c>
      <c r="J9" s="727" t="s">
        <v>518</v>
      </c>
    </row>
    <row r="10" spans="1:10" ht="24">
      <c r="A10" s="726"/>
      <c r="B10" s="727"/>
      <c r="C10" s="727"/>
      <c r="D10" s="727"/>
      <c r="E10" s="92" t="s">
        <v>644</v>
      </c>
      <c r="F10" s="92" t="s">
        <v>645</v>
      </c>
      <c r="G10" s="92" t="s">
        <v>646</v>
      </c>
      <c r="H10" s="92" t="s">
        <v>647</v>
      </c>
      <c r="I10" s="727"/>
      <c r="J10" s="727"/>
    </row>
    <row r="11" spans="1:10" ht="12.75">
      <c r="A11" s="93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3">
        <v>8</v>
      </c>
      <c r="I11" s="94">
        <v>9</v>
      </c>
      <c r="J11" s="94">
        <v>10</v>
      </c>
    </row>
    <row r="12" spans="1:10" ht="24">
      <c r="A12" s="91" t="s">
        <v>483</v>
      </c>
      <c r="B12" s="95" t="s">
        <v>648</v>
      </c>
      <c r="C12" s="209"/>
      <c r="D12" s="533"/>
      <c r="E12" s="209"/>
      <c r="F12" s="209"/>
      <c r="G12" s="209"/>
      <c r="H12" s="209"/>
      <c r="I12" s="209"/>
      <c r="J12" s="533"/>
    </row>
    <row r="13" spans="1:10" ht="24">
      <c r="A13" s="92" t="s">
        <v>498</v>
      </c>
      <c r="B13" s="96" t="s">
        <v>649</v>
      </c>
      <c r="C13" s="533">
        <f aca="true" t="shared" si="0" ref="C13:I13">SUM(C14:C15)</f>
        <v>0</v>
      </c>
      <c r="D13" s="533">
        <v>26678.49</v>
      </c>
      <c r="E13" s="533">
        <f t="shared" si="0"/>
        <v>0</v>
      </c>
      <c r="F13" s="533">
        <f t="shared" si="0"/>
        <v>0</v>
      </c>
      <c r="G13" s="533">
        <f t="shared" si="0"/>
        <v>0</v>
      </c>
      <c r="H13" s="533">
        <f t="shared" si="0"/>
        <v>0</v>
      </c>
      <c r="I13" s="533">
        <f t="shared" si="0"/>
        <v>0</v>
      </c>
      <c r="J13" s="533">
        <v>26678.49</v>
      </c>
    </row>
    <row r="14" spans="1:10" ht="12.75">
      <c r="A14" s="92" t="s">
        <v>499</v>
      </c>
      <c r="B14" s="97" t="s">
        <v>650</v>
      </c>
      <c r="C14" s="209"/>
      <c r="D14" s="209">
        <v>26612.58</v>
      </c>
      <c r="E14" s="209"/>
      <c r="F14" s="209"/>
      <c r="G14" s="209"/>
      <c r="H14" s="209"/>
      <c r="I14" s="209"/>
      <c r="J14" s="209">
        <v>26612.58</v>
      </c>
    </row>
    <row r="15" spans="1:10" ht="24">
      <c r="A15" s="92" t="s">
        <v>501</v>
      </c>
      <c r="B15" s="97" t="s">
        <v>651</v>
      </c>
      <c r="C15" s="533"/>
      <c r="D15" s="533">
        <v>65.91</v>
      </c>
      <c r="E15" s="533"/>
      <c r="F15" s="533"/>
      <c r="G15" s="533"/>
      <c r="H15" s="533"/>
      <c r="I15" s="533"/>
      <c r="J15" s="533">
        <v>65.91</v>
      </c>
    </row>
    <row r="16" spans="1:10" ht="24">
      <c r="A16" s="92" t="s">
        <v>528</v>
      </c>
      <c r="B16" s="96" t="s">
        <v>652</v>
      </c>
      <c r="C16" s="533">
        <f aca="true" t="shared" si="1" ref="C16:I16">SUM(C17:C20)</f>
        <v>0</v>
      </c>
      <c r="D16" s="533">
        <v>26678.49</v>
      </c>
      <c r="E16" s="533">
        <f t="shared" si="1"/>
        <v>0</v>
      </c>
      <c r="F16" s="533">
        <f t="shared" si="1"/>
        <v>0</v>
      </c>
      <c r="G16" s="533">
        <f t="shared" si="1"/>
        <v>0</v>
      </c>
      <c r="H16" s="533">
        <f t="shared" si="1"/>
        <v>0</v>
      </c>
      <c r="I16" s="533">
        <f t="shared" si="1"/>
        <v>0</v>
      </c>
      <c r="J16" s="533">
        <v>26678.49</v>
      </c>
    </row>
    <row r="17" spans="1:10" ht="12.75">
      <c r="A17" s="92" t="s">
        <v>530</v>
      </c>
      <c r="B17" s="97" t="s">
        <v>653</v>
      </c>
      <c r="C17" s="211"/>
      <c r="D17" s="212"/>
      <c r="E17" s="211"/>
      <c r="F17" s="211"/>
      <c r="G17" s="211"/>
      <c r="H17" s="211"/>
      <c r="I17" s="211"/>
      <c r="J17" s="211"/>
    </row>
    <row r="18" spans="1:10" ht="12.75">
      <c r="A18" s="92" t="s">
        <v>532</v>
      </c>
      <c r="B18" s="97" t="s">
        <v>654</v>
      </c>
      <c r="C18" s="211"/>
      <c r="D18" s="212"/>
      <c r="E18" s="211"/>
      <c r="F18" s="211"/>
      <c r="G18" s="211"/>
      <c r="H18" s="211"/>
      <c r="I18" s="211"/>
      <c r="J18" s="211"/>
    </row>
    <row r="19" spans="1:10" ht="12.75">
      <c r="A19" s="92" t="s">
        <v>534</v>
      </c>
      <c r="B19" s="97" t="s">
        <v>655</v>
      </c>
      <c r="C19" s="211"/>
      <c r="D19" s="210">
        <v>26678.49</v>
      </c>
      <c r="E19" s="211"/>
      <c r="F19" s="211"/>
      <c r="G19" s="211"/>
      <c r="H19" s="211"/>
      <c r="I19" s="211"/>
      <c r="J19" s="209">
        <v>26678.49</v>
      </c>
    </row>
    <row r="20" spans="1:10" ht="12.75">
      <c r="A20" s="92" t="s">
        <v>656</v>
      </c>
      <c r="B20" s="97" t="s">
        <v>657</v>
      </c>
      <c r="C20" s="211"/>
      <c r="D20" s="212"/>
      <c r="E20" s="211"/>
      <c r="F20" s="211"/>
      <c r="G20" s="211"/>
      <c r="H20" s="211"/>
      <c r="I20" s="211"/>
      <c r="J20" s="211"/>
    </row>
    <row r="21" spans="1:10" ht="12.75">
      <c r="A21" s="92" t="s">
        <v>536</v>
      </c>
      <c r="B21" s="96" t="s">
        <v>537</v>
      </c>
      <c r="C21" s="211"/>
      <c r="D21" s="211"/>
      <c r="E21" s="211"/>
      <c r="F21" s="211"/>
      <c r="G21" s="211"/>
      <c r="H21" s="211"/>
      <c r="I21" s="211"/>
      <c r="J21" s="211"/>
    </row>
    <row r="22" spans="1:10" ht="24" customHeight="1">
      <c r="A22" s="91" t="s">
        <v>538</v>
      </c>
      <c r="B22" s="98" t="s">
        <v>658</v>
      </c>
      <c r="C22" s="534">
        <f>SUM(C12,C13,C16,C21)</f>
        <v>0</v>
      </c>
      <c r="D22" s="534">
        <v>0</v>
      </c>
      <c r="E22" s="534">
        <f>SUM(E12,E13,E16,E21)</f>
        <v>0</v>
      </c>
      <c r="F22" s="534">
        <f>SUM(F12,F13,F16,F21)</f>
        <v>0</v>
      </c>
      <c r="G22" s="534">
        <f>SUM(G12,G13,G16,G21)</f>
        <v>0</v>
      </c>
      <c r="H22" s="534">
        <f>SUM(H12,H13,H16,H21)</f>
        <v>0</v>
      </c>
      <c r="I22" s="534">
        <f>SUM(I12,I13,I16,I21)</f>
        <v>0</v>
      </c>
      <c r="J22" s="534">
        <v>0</v>
      </c>
    </row>
    <row r="23" spans="1:10" ht="24">
      <c r="A23" s="92" t="s">
        <v>540</v>
      </c>
      <c r="B23" s="99" t="s">
        <v>659</v>
      </c>
      <c r="C23" s="211"/>
      <c r="D23" s="211"/>
      <c r="E23" s="211"/>
      <c r="F23" s="211"/>
      <c r="G23" s="211"/>
      <c r="H23" s="211"/>
      <c r="I23" s="211"/>
      <c r="J23" s="211"/>
    </row>
    <row r="24" spans="1:10" ht="36">
      <c r="A24" s="92" t="s">
        <v>543</v>
      </c>
      <c r="B24" s="99" t="s">
        <v>660</v>
      </c>
      <c r="C24" s="211"/>
      <c r="D24" s="211"/>
      <c r="E24" s="211"/>
      <c r="F24" s="211"/>
      <c r="G24" s="211"/>
      <c r="H24" s="211"/>
      <c r="I24" s="211"/>
      <c r="J24" s="211"/>
    </row>
    <row r="25" spans="1:10" ht="24">
      <c r="A25" s="92" t="s">
        <v>545</v>
      </c>
      <c r="B25" s="100" t="s">
        <v>661</v>
      </c>
      <c r="C25" s="211"/>
      <c r="D25" s="211"/>
      <c r="E25" s="211"/>
      <c r="F25" s="211"/>
      <c r="G25" s="211"/>
      <c r="H25" s="211"/>
      <c r="I25" s="211"/>
      <c r="J25" s="211"/>
    </row>
    <row r="26" spans="1:10" ht="24">
      <c r="A26" s="92" t="s">
        <v>547</v>
      </c>
      <c r="B26" s="100" t="s">
        <v>662</v>
      </c>
      <c r="C26" s="211"/>
      <c r="D26" s="211"/>
      <c r="E26" s="211"/>
      <c r="F26" s="211"/>
      <c r="G26" s="211"/>
      <c r="H26" s="211"/>
      <c r="I26" s="211"/>
      <c r="J26" s="211"/>
    </row>
    <row r="27" spans="1:10" ht="48">
      <c r="A27" s="92" t="s">
        <v>552</v>
      </c>
      <c r="B27" s="100" t="s">
        <v>686</v>
      </c>
      <c r="C27" s="535">
        <f aca="true" t="shared" si="2" ref="C27:J27">SUM(C28:C31)</f>
        <v>0</v>
      </c>
      <c r="D27" s="535">
        <f t="shared" si="2"/>
        <v>0</v>
      </c>
      <c r="E27" s="535">
        <f t="shared" si="2"/>
        <v>0</v>
      </c>
      <c r="F27" s="535">
        <f t="shared" si="2"/>
        <v>0</v>
      </c>
      <c r="G27" s="535">
        <f t="shared" si="2"/>
        <v>0</v>
      </c>
      <c r="H27" s="535">
        <f t="shared" si="2"/>
        <v>0</v>
      </c>
      <c r="I27" s="535">
        <f t="shared" si="2"/>
        <v>0</v>
      </c>
      <c r="J27" s="535">
        <f t="shared" si="2"/>
        <v>0</v>
      </c>
    </row>
    <row r="28" spans="1:10" ht="12.75">
      <c r="A28" s="92" t="s">
        <v>687</v>
      </c>
      <c r="B28" s="101" t="s">
        <v>653</v>
      </c>
      <c r="C28" s="211"/>
      <c r="D28" s="211"/>
      <c r="E28" s="211"/>
      <c r="F28" s="211"/>
      <c r="G28" s="211"/>
      <c r="H28" s="211"/>
      <c r="I28" s="211"/>
      <c r="J28" s="211"/>
    </row>
    <row r="29" spans="1:10" ht="12.75">
      <c r="A29" s="92" t="s">
        <v>688</v>
      </c>
      <c r="B29" s="101" t="s">
        <v>654</v>
      </c>
      <c r="C29" s="211"/>
      <c r="D29" s="211"/>
      <c r="E29" s="211"/>
      <c r="F29" s="211"/>
      <c r="G29" s="211"/>
      <c r="H29" s="211"/>
      <c r="I29" s="211"/>
      <c r="J29" s="211"/>
    </row>
    <row r="30" spans="1:10" ht="12.75">
      <c r="A30" s="92" t="s">
        <v>689</v>
      </c>
      <c r="B30" s="101" t="s">
        <v>655</v>
      </c>
      <c r="C30" s="211"/>
      <c r="D30" s="211">
        <v>0</v>
      </c>
      <c r="E30" s="211"/>
      <c r="F30" s="211"/>
      <c r="G30" s="211"/>
      <c r="H30" s="211"/>
      <c r="I30" s="211"/>
      <c r="J30" s="211"/>
    </row>
    <row r="31" spans="1:10" ht="12.75">
      <c r="A31" s="92" t="s">
        <v>690</v>
      </c>
      <c r="B31" s="101" t="s">
        <v>657</v>
      </c>
      <c r="C31" s="211"/>
      <c r="D31" s="211">
        <v>0</v>
      </c>
      <c r="E31" s="211"/>
      <c r="F31" s="211"/>
      <c r="G31" s="211"/>
      <c r="H31" s="211"/>
      <c r="I31" s="211"/>
      <c r="J31" s="211"/>
    </row>
    <row r="32" spans="1:10" ht="12.75">
      <c r="A32" s="92" t="s">
        <v>553</v>
      </c>
      <c r="B32" s="100" t="s">
        <v>691</v>
      </c>
      <c r="C32" s="211"/>
      <c r="D32" s="211"/>
      <c r="E32" s="211"/>
      <c r="F32" s="211"/>
      <c r="G32" s="211"/>
      <c r="H32" s="211"/>
      <c r="I32" s="211"/>
      <c r="J32" s="211"/>
    </row>
    <row r="33" spans="1:10" ht="27.75" customHeight="1">
      <c r="A33" s="91" t="s">
        <v>555</v>
      </c>
      <c r="B33" s="102" t="s">
        <v>692</v>
      </c>
      <c r="C33" s="535">
        <f aca="true" t="shared" si="3" ref="C33:J33">SUM(C23,C24,C25-C26-C27,C32)</f>
        <v>0</v>
      </c>
      <c r="D33" s="535">
        <f t="shared" si="3"/>
        <v>0</v>
      </c>
      <c r="E33" s="535">
        <f t="shared" si="3"/>
        <v>0</v>
      </c>
      <c r="F33" s="535">
        <f t="shared" si="3"/>
        <v>0</v>
      </c>
      <c r="G33" s="535">
        <f t="shared" si="3"/>
        <v>0</v>
      </c>
      <c r="H33" s="535">
        <f t="shared" si="3"/>
        <v>0</v>
      </c>
      <c r="I33" s="535">
        <f t="shared" si="3"/>
        <v>0</v>
      </c>
      <c r="J33" s="535">
        <f t="shared" si="3"/>
        <v>0</v>
      </c>
    </row>
    <row r="34" spans="1:10" ht="24">
      <c r="A34" s="91" t="s">
        <v>557</v>
      </c>
      <c r="B34" s="102" t="s">
        <v>693</v>
      </c>
      <c r="C34" s="535">
        <f aca="true" t="shared" si="4" ref="C34:I34">SUM(C22-C33)</f>
        <v>0</v>
      </c>
      <c r="D34" s="535">
        <v>0</v>
      </c>
      <c r="E34" s="535">
        <f t="shared" si="4"/>
        <v>0</v>
      </c>
      <c r="F34" s="535">
        <f t="shared" si="4"/>
        <v>0</v>
      </c>
      <c r="G34" s="535">
        <f t="shared" si="4"/>
        <v>0</v>
      </c>
      <c r="H34" s="535">
        <f t="shared" si="4"/>
        <v>0</v>
      </c>
      <c r="I34" s="535">
        <f t="shared" si="4"/>
        <v>0</v>
      </c>
      <c r="J34" s="535">
        <v>0</v>
      </c>
    </row>
    <row r="35" spans="1:10" ht="24">
      <c r="A35" s="91" t="s">
        <v>559</v>
      </c>
      <c r="B35" s="102" t="s">
        <v>694</v>
      </c>
      <c r="C35" s="535">
        <f aca="true" t="shared" si="5" ref="C35:I35">SUM(C12-C23)</f>
        <v>0</v>
      </c>
      <c r="D35" s="535">
        <v>1916.41</v>
      </c>
      <c r="E35" s="535">
        <f t="shared" si="5"/>
        <v>0</v>
      </c>
      <c r="F35" s="535">
        <f t="shared" si="5"/>
        <v>0</v>
      </c>
      <c r="G35" s="535">
        <f t="shared" si="5"/>
        <v>0</v>
      </c>
      <c r="H35" s="535">
        <f t="shared" si="5"/>
        <v>0</v>
      </c>
      <c r="I35" s="535">
        <f t="shared" si="5"/>
        <v>0</v>
      </c>
      <c r="J35" s="535">
        <v>1916.41</v>
      </c>
    </row>
    <row r="36" spans="1:10" ht="15" customHeight="1">
      <c r="A36" s="103"/>
      <c r="B36" s="103"/>
      <c r="C36" s="89"/>
      <c r="D36" s="89"/>
      <c r="E36" s="104" t="s">
        <v>695</v>
      </c>
      <c r="F36" s="89"/>
      <c r="G36" s="89"/>
      <c r="H36" s="89"/>
      <c r="I36" s="89"/>
      <c r="J36" s="89"/>
    </row>
    <row r="37" spans="1:10" ht="12.75" customHeight="1">
      <c r="A37" s="728" t="s">
        <v>696</v>
      </c>
      <c r="B37" s="728"/>
      <c r="C37" s="728"/>
      <c r="D37" s="728"/>
      <c r="E37" s="728"/>
      <c r="F37" s="728"/>
      <c r="G37" s="728"/>
      <c r="H37" s="89"/>
      <c r="I37" s="89"/>
      <c r="J37" s="89"/>
    </row>
    <row r="38" spans="1:10" ht="12.75">
      <c r="A38" s="89"/>
      <c r="B38" s="89"/>
      <c r="C38" s="89"/>
      <c r="D38" s="89"/>
      <c r="E38" s="89"/>
      <c r="F38" s="89"/>
      <c r="G38" s="89"/>
      <c r="H38" s="89"/>
      <c r="I38" s="89"/>
      <c r="J38" s="89"/>
    </row>
  </sheetData>
  <sheetProtection/>
  <mergeCells count="12">
    <mergeCell ref="J9:J10"/>
    <mergeCell ref="A37:G37"/>
    <mergeCell ref="B3:C3"/>
    <mergeCell ref="A5:J5"/>
    <mergeCell ref="A7:J7"/>
    <mergeCell ref="A9:A10"/>
    <mergeCell ref="B9:B10"/>
    <mergeCell ref="C9:C10"/>
    <mergeCell ref="D9:D10"/>
    <mergeCell ref="E9:F9"/>
    <mergeCell ref="G9:H9"/>
    <mergeCell ref="I9:I10"/>
  </mergeCells>
  <printOptions/>
  <pageMargins left="0.63" right="0.75" top="0.64" bottom="0.6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Gailute</cp:lastModifiedBy>
  <cp:lastPrinted>2016-03-07T12:10:04Z</cp:lastPrinted>
  <dcterms:created xsi:type="dcterms:W3CDTF">1996-10-14T23:33:28Z</dcterms:created>
  <dcterms:modified xsi:type="dcterms:W3CDTF">2017-03-20T14:24:53Z</dcterms:modified>
  <cp:category/>
  <cp:version/>
  <cp:contentType/>
  <cp:contentStatus/>
</cp:coreProperties>
</file>